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C:\Users\alaeldinnagiabdelmaj\Box\BHA_GD049\Water yards\New folder\BHA_GD049_Water Yard\Garri\"/>
    </mc:Choice>
  </mc:AlternateContent>
  <xr:revisionPtr revIDLastSave="0" documentId="13_ncr:1_{560FDAA5-AEF2-45CD-BDB7-E951911B4DE1}" xr6:coauthVersionLast="47" xr6:coauthVersionMax="47" xr10:uidLastSave="{00000000-0000-0000-0000-000000000000}"/>
  <bookViews>
    <workbookView xWindow="-108" yWindow="-108" windowWidth="18648" windowHeight="11904" tabRatio="865" xr2:uid="{00000000-000D-0000-FFFF-FFFF00000000}"/>
  </bookViews>
  <sheets>
    <sheet name="Civil works." sheetId="33" r:id="rId1"/>
    <sheet name="Solar Pump " sheetId="36" r:id="rId2"/>
    <sheet name="Distribution Points" sheetId="35" r:id="rId3"/>
  </sheets>
  <externalReferences>
    <externalReference r:id="rId4"/>
    <externalReference r:id="rId5"/>
    <externalReference r:id="rId6"/>
    <externalReference r:id="rId7"/>
    <externalReference r:id="rId8"/>
  </externalReferences>
  <definedNames>
    <definedName name="asfdsgghghghjh">#REF!</definedName>
    <definedName name="boqs">#REF!</definedName>
    <definedName name="dsfhkghjjkhkj">#REF!</definedName>
    <definedName name="dshsfrrghfhjgjhkj.">#REF!</definedName>
    <definedName name="fdghgjhjh">#REF!</definedName>
    <definedName name="fsngfhg">#REF!</definedName>
    <definedName name="ghdteretkygihyhyjghjgjhfjfj">#REF!</definedName>
    <definedName name="ghfdfdfdhgfkgfjhghggyutyghgjh">#REF!</definedName>
    <definedName name="HF">[1]ورقة1!$B$3:$J$30</definedName>
    <definedName name="hgdfgdhgfkhgjhgjh">#REF!</definedName>
    <definedName name="jhjgg">#REF!</definedName>
    <definedName name="jhjkghfgfhgjkhj75">#REF!</definedName>
    <definedName name="_xlnm.Print_Area" localSheetId="0">'Civil works.'!$A$1:$I$35</definedName>
    <definedName name="_xlnm.Print_Area" localSheetId="2">'Distribution Points'!$A$1:$G$33</definedName>
    <definedName name="_xlnm.Print_Titles" localSheetId="0">'Civil works.'!$1:$6</definedName>
    <definedName name="_xlnm.Print_Titles" localSheetId="2">'Distribution Points'!$5:$6</definedName>
    <definedName name="_xlnm.Print_Titles" localSheetId="1">'Solar Pump '!$1:$7</definedName>
    <definedName name="Qd">[2]مصدر!$D$21</definedName>
    <definedName name="tank">[3]G1!#REF!</definedName>
    <definedName name="tetghkgjhkjui">#REF!</definedName>
    <definedName name="total">#REF!</definedName>
    <definedName name="wt">'[4]S Tank'!$C$1</definedName>
    <definedName name="اجمالي">#REF!</definedName>
    <definedName name="ارضي">[5]تكلفة!$H$8:$T$17</definedName>
    <definedName name="اسمنت">#REF!</definedName>
    <definedName name="ايام">#REF!</definedName>
    <definedName name="اييبتيبيبيبل">#REF!</definedName>
    <definedName name="دولار">#REF!</definedName>
    <definedName name="رمل">#REF!</definedName>
    <definedName name="قطر">#REF!</definedName>
    <definedName name="كري">#REF!</definedName>
    <definedName name="كميات">[5]تكلفة!$W$34:$AL$40</definedName>
    <definedName name="لبيالييبس">#REF!</definedName>
    <definedName name="ماء">#REF!</definedName>
    <definedName name="نقل">#REF!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36" l="1"/>
  <c r="G12" i="36"/>
  <c r="G32" i="36" l="1"/>
  <c r="D20" i="35"/>
  <c r="I9" i="36" l="1"/>
  <c r="H36" i="33"/>
  <c r="G36" i="36" l="1"/>
  <c r="G35" i="36"/>
  <c r="G29" i="36"/>
  <c r="G24" i="36"/>
  <c r="G23" i="36"/>
  <c r="G22" i="36"/>
  <c r="G20" i="36"/>
  <c r="G19" i="36"/>
  <c r="G18" i="36"/>
  <c r="G17" i="36"/>
  <c r="G26" i="36" s="1"/>
  <c r="G14" i="36"/>
  <c r="G11" i="36"/>
  <c r="G10" i="36"/>
  <c r="G9" i="36"/>
  <c r="G15" i="36" s="1"/>
  <c r="H24" i="33" l="1"/>
  <c r="H22" i="33"/>
  <c r="H20" i="33"/>
  <c r="H35" i="33"/>
  <c r="H10" i="33"/>
  <c r="H8" i="33"/>
  <c r="H34" i="33" l="1"/>
  <c r="H14" i="33"/>
  <c r="G18" i="33" l="1"/>
  <c r="G36" i="33" s="1"/>
  <c r="H16" i="33" l="1"/>
  <c r="H18" i="33" s="1"/>
</calcChain>
</file>

<file path=xl/sharedStrings.xml><?xml version="1.0" encoding="utf-8"?>
<sst xmlns="http://schemas.openxmlformats.org/spreadsheetml/2006/main" count="165" uniqueCount="107">
  <si>
    <t>Item No.</t>
  </si>
  <si>
    <t>Description of work</t>
  </si>
  <si>
    <t>Unit</t>
  </si>
  <si>
    <t>Quantity</t>
  </si>
  <si>
    <t>Unit cost</t>
  </si>
  <si>
    <t>Total cost</t>
  </si>
  <si>
    <t>Remark</t>
  </si>
  <si>
    <t>Contract</t>
  </si>
  <si>
    <t>Executed</t>
  </si>
  <si>
    <t>USD</t>
  </si>
  <si>
    <t>L.S</t>
  </si>
  <si>
    <t>Sub Total1</t>
  </si>
  <si>
    <t>Sub Total4</t>
  </si>
  <si>
    <t>Ml</t>
  </si>
  <si>
    <t>Supply materials and construct  valve inspection chamber size 0.8 x 0.8 cm  with solid blocks and concrete  with cover granular thickness  1.5 mm with  hinged frame and locks. Cover to be protected with three coats of anti-rust paint,and all works to be completed to the satisfaction of the site supervisor.</t>
  </si>
  <si>
    <t>No.</t>
  </si>
  <si>
    <t>بناءغرفة التفتيش بابعاد 0.8 × 0.8 سم من البلك الصم مع عمل غطاء حديد محبب بسمك 1.5 ملم مع الإطار والأقفال والمفصلات مع  طلاء ثلاثة وجوه ملونة لتجنب الرطوبة والغبار وكل ما يلزم</t>
  </si>
  <si>
    <t>Supply  and install bulk water flow meter 2 inch Dia.at well to measure water flow from well</t>
  </si>
  <si>
    <t>توريد وتركيب عدادات المياه  قطر 2 بوصة عند البئر ,والخزان لقياس تدفق المياه من البئر</t>
  </si>
  <si>
    <t>Grand Total cost (الإجمالي العام)</t>
  </si>
  <si>
    <t>NO</t>
  </si>
  <si>
    <t xml:space="preserve">Provide and install Heavy duty approved surface plate ( ملزمه ), fabricated of steel with at Suitable for pipe diameter ( 32mm thick ), rigidly support the total weight of motor, pump, pipes, cables .. etc. </t>
  </si>
  <si>
    <t>Electrical work                                                                                                                                الاعمال الكهربائية</t>
  </si>
  <si>
    <t>LS</t>
  </si>
  <si>
    <t>M</t>
  </si>
  <si>
    <t>M3</t>
  </si>
  <si>
    <r>
      <t>m</t>
    </r>
    <r>
      <rPr>
        <vertAlign val="superscript"/>
        <sz val="14"/>
        <rFont val="Arial"/>
        <family val="2"/>
      </rPr>
      <t>2</t>
    </r>
  </si>
  <si>
    <t xml:space="preserve"> توريد وتركيب حنفية جدار حديدية صناعة ممتازة غير قابلة للصدأ </t>
  </si>
  <si>
    <t xml:space="preserve"> Water  Point</t>
  </si>
  <si>
    <t>Excavation works of drainage pit                                                                                             حفرة التصريف</t>
  </si>
  <si>
    <t>Sub Total5</t>
  </si>
  <si>
    <t>Mechanicla work                                                                                                                           الاعمال الميكانيكية</t>
  </si>
  <si>
    <t>Provide and install Gate Valve ( Internal dial and external blue two pack epoxy ), PN (16), face to face according to EN 558 or equivalent , standard flange drilling to EN 1092-2 ( ISO 7005-2 ) or equivalent, working pressure 25 bar, hand wheel, body, bonnet &amp; wedge ( Ductile iron ), O-rings and gasket ( EPDM ), stem, fasteners ( stainless steel ).</t>
  </si>
  <si>
    <t>Sub Total7</t>
  </si>
  <si>
    <t>Supply, inspect, install and operate the following item according to the technical specifications.
Combiner Box :-  4 strings box
- Box made of Iron insulated epoxy layer .
- Protection type IP54, with SPD device.
- Wall mounting feature.
- Rating voltage 1000 DCV.
- Contains fuse holders ( 5 Amp rating ).
- Equipped with DC- disconnector switch 160A.
- Contains bypass and blocking protection.
- Temp range : 10ْ C to 55ْ C</t>
  </si>
  <si>
    <t>Supply, inspect, install and operate the following item according to the technical specifications.
DC / AC Switch :-
- Manual DC/AC switch, 4 – poles change over switch ( or 6 – pole change over switch ).
- The box made of iron insulated epoxy IP54.
- 2 inputs, and 1 output.
- Wall mounting .</t>
  </si>
  <si>
    <t>Supply, inspect, install and operate the following item according to the technical specifications.
Grounding and lighting system :-
- Grounding system for each set of panels and other system components &amp; panels.
- Lighting arrester to protect all components and equipment.</t>
  </si>
  <si>
    <t>Sub Total8</t>
  </si>
  <si>
    <t>Civil work                                                                                                                                          الاعمال الانشائية</t>
  </si>
  <si>
    <t>Sub Total9</t>
  </si>
  <si>
    <t>Provide and install Check valve ( Non Return valves ) flanges dimensions to EN 1092-2, inside and outside epoxy – coated, colour blue, shaft bearings made of bronze, body, bonnet ( Ductile Iron ), PN (16) for vertical and horizontal installation.DN ( 53mm ),2.0"</t>
  </si>
  <si>
    <t xml:space="preserve">Supply, inspect, install and operate all the following items according to the technical specifications.
DC cables :-
- Solar copper cable twin core 2×8mm2, (PVC insulated, cu cables positive and negative).
- Cable to connect each solar panel arrage to the combiner box.
- Flexible , double isolation and voltage drop should not exceed 3% .
DC cables shall be according to the standard TUV &amp; UL system, shall have a voltage not less than 800 DCV .
</t>
  </si>
  <si>
    <t>Sub Total 2  (1 Water Collection Point)</t>
  </si>
  <si>
    <t>Grand Total cost Civil + Solar (الإجمالي العام)</t>
  </si>
  <si>
    <t>Pipeline work
اعمال شبكة المياه</t>
  </si>
  <si>
    <t>Site Preprations
 أعمال تجهيز الموقع</t>
  </si>
  <si>
    <t>prepare the site and clean it from rubbish, Debries or any unwanted items.</t>
  </si>
  <si>
    <t>Transportation of all work personnel, equipments and material to the site.</t>
  </si>
  <si>
    <t>تنظيف الموقع من الأوساخ و الأنقاض أو أي مواد غير مرغوب فيها و إزالتها بعيدا من الموقع</t>
  </si>
  <si>
    <t xml:space="preserve">ترحيل المواد و الآليات  و المعدات و فريق العمل الى الموقع   </t>
  </si>
  <si>
    <t>Provide and lay  Polyethylene Pipes 2" 10 bar in  pipeline trench from the well to the Elevated tank completed with all accessories (connections, valves if necessary, Nablatt, elbows etc)Works include pipelaying,backfilling of pipeline trench,pipeline testing,and commissioning of works.All works to be done according to the specifications and site supervisors instructions.</t>
  </si>
  <si>
    <t xml:space="preserve">Rehabilitation of water collection point 
إعادة تأهيل نقاط توزيع المياه  </t>
  </si>
  <si>
    <t>أعمال الحفر والردم لخط الأنابيب  من البئر الى الخزان العلوي بعمق 50 سم مع تسوية الحفر بطبقة من التربة الناعمة أسفل الأنبوب ، والردم باستخدام تربة صالحة مع الرش والدك بعد الردم  ، وفقا للمواصفات ، والتعليمات الموضحة ، وتعليمات المهندس المشرف</t>
  </si>
  <si>
    <t>توريد وتركيب مواسير بولي اثلين قطر 2 انش وضغط 10 بار من البئر الى الى الخزان العلوي والعمل يشمل جميع الملحقات (التوصيلات والصمامات إذا لزم الأمر ، والنيبلات  ، والاكواع ، والموزعات ، والتحويلات ،  وما إلى ذلك ، وتشمل التركيب واختبار الضغط ، حسب المواصفات والتعليمات الموضحة وتعليمات المهندس المشرف.</t>
  </si>
  <si>
    <t>Excavation for pipeline trench depth 60cm and width total distance 50m from the water well to the Elevated Water Tank.All works to be done according to the specifications and instructions of the supervisor.</t>
  </si>
  <si>
    <t xml:space="preserve">Rehabilitation of water collection point
 إعادة تأهيل نقطة توزيع المياه  </t>
  </si>
  <si>
    <t xml:space="preserve">Supply and install push or lockable taps of high quality stainless steel size of 1" </t>
  </si>
  <si>
    <t>install of new animal trough collection point with capacity of 1 m3 using MS plate 3 mm thickness , the work include setup of stand pipe 63  mm (2") with valve, elbow, nipple and any other fitting near the fence and then to be extended to animal trough outside the fence using flexible HDPE pipe</t>
  </si>
  <si>
    <t xml:space="preserve"> تركيب نقطة تجميع حوض حيوانات جديدة بسعة 1 م 3 باستخدام لوحة MS بسمك 3 مم ، ويشمل العمل تركيب أنبوب حامل 63 مم (2 بوصة) مع صمام وكوع وأي ملحقات أخرى بالقرب من السياج ثم يتم تمديدها إلى حوض الحيوانات خارج السياج باستخدام أنابيب HDPE المرنة بحجم 2 بوصة . </t>
  </si>
  <si>
    <t>Excavate  for drainage pit measuring 1m x 1m x 0.5m depth  as shown in drawings, and according to the supervisor's instructions.</t>
  </si>
  <si>
    <t>اعمال الحفر لحفرة التصريف 1متر *1متر *0.5 متر عمق بحسب الرسومات وتعليمات المهندس المشرف.</t>
  </si>
  <si>
    <t>excaviton of deainge trench length of 8 meters minimum, width of 30 cm and depth of 15 cm to frain excessed water from tab stand</t>
  </si>
  <si>
    <t>حفر و عمل مجرى تصريف بطول 10 أمتار و عرض 30 سم و عمق 15 سم لتصريف المياه الفائضة من نقطة مياه الحنفيات الى حوض التصريف</t>
  </si>
  <si>
    <t>Supply and install material for rehabilitation collection Water points as Annex2</t>
  </si>
  <si>
    <t>توريد مواد  لإعادة تأهيل  نقاط مياة بكافة ملحقاتها بحسب الملحق 2</t>
  </si>
  <si>
    <t>Supply, inspect, install and operate the following item according to the technical specifications.
Submersible electrical cable, finely stranded copper conductor copper double insulated sheath material (EPR/EPDM), core insulation (EPR/EPDM), up to 90 C
,current carrying capacity (DIN/VDE 298-4) normal voltage (450/750V – 0.6/ 1KV), class 5 lexibility, water resistant. special for drinking water .Standards (IEC 245, IEC 228, DIN 7295, VDE 250 VDE 282, VDE 293, VDE 295). For the following :-4X8 mm2</t>
  </si>
  <si>
    <r>
      <rPr>
        <b/>
        <sz val="14"/>
        <rFont val="Arial"/>
        <family val="2"/>
      </rPr>
      <t>جدول كميات لمشروع تأهيل محطة مياه القري - محلية ود الروصيرص.</t>
    </r>
    <r>
      <rPr>
        <b/>
        <sz val="13"/>
        <rFont val="Arial"/>
        <family val="2"/>
      </rPr>
      <t xml:space="preserve">  Estimation &amp; Bill Of Quantity for al Garri Water Yard Ar-rusaires  Locality</t>
    </r>
  </si>
  <si>
    <t>Supply and install Sign board for visibility with tube 10x10cm thick 3mm , and plate in the top with IRC logo design 2mm 2 sides , with  reinforced  concrete bases 60x60x60cm,total height from GL to be  3 meter using tube 10x10cm thickness 3 mm , including a support a.Plate to be of  1.2m width,60cm height,3mm thick a. one side to be painted with two layers of rust-resitant paint,and IRC logo written with original color of the IRC &amp; USAID logos,or equivalent sticker which must be sun-resistant.</t>
  </si>
  <si>
    <t>جدول كميات لمشروع تأهيل محطة مياه القري - محلية الروصيرص .  Estimation &amp; Bill Of Quantity for Al Garri Water Yard Ar-rusaires Locality</t>
  </si>
  <si>
    <t>Supply, inspect, install and operate the following item according to the technical specifications.  
 Submersible Motor (shaft end) high temp. (HT) with stainless steel (AISI 304) motor body, stainless steel splined (AISI 316 or superior) motor shaft, SS motor upper &amp; lower, rewindable, winding PE2/PA max. temp. 50 C. water filled motors, starting DOL, voltage 380/415V, 50Hz, 3ph, motor speed &gt; 2850 RPM, IP68, efficiency ≥ 82%, cos Ø ≥ 0.84. (NBR) rubber parts, mechanical seal sic/sic, according to DIN 24960, NEMA mounting dimensions, for the following rating : 2.2 Kw , 1.25" or whatever rating it corresponds to Submersible pump .</t>
  </si>
  <si>
    <t>Supply, inspect, install and operate the following item according to the technical specifications.                                                                           Electrical control Panel (Starter):- 3/single phase, 415 V ±10 % , 50Hz , mainly design to work as an Auto transformer starter, provided with electronic monitoring and protection unit. The whole electrical parts designed according to VDE/DIN standards requirements and regulations , for the following rating :- 10 KW Panel..</t>
  </si>
  <si>
    <t>install of new donkey cart collection point, the work include setup of stand pipe 63  mm (2") with valve, elbow, nipple and any other fitting near the fence and then to be extended to collection point outside the fence using Pipe hose od 2" diameter and all accessories</t>
  </si>
  <si>
    <t xml:space="preserve">توريد مواد (مواسير 2 بوصة ،بلوفة ،أكواع و نيفلات و أي ملحقات أخرى) بالقرب من السياج و تمديد ماسورة الى الخارج بأنبوب 2 بوصة حسب إرشادات المهندس المشرف. </t>
  </si>
  <si>
    <t>supply material and cast plain concrete with mix of 1:3:6 for the base of animal trough and donkey cart collection point</t>
  </si>
  <si>
    <t>Service</t>
  </si>
  <si>
    <t>خرسانة عادية بإسمنت عادي تحت البردين بسماكة 10سم مع الدمك و رش الماء و الصب باستخدام اسمنت بوتلاندي عادي 250كجم/متر3</t>
  </si>
  <si>
    <t xml:space="preserve"> Supply, inspect, install and operate the following item according to the technical specifications.
Submersible Pump, Centrifugal multistage type, having standard ISO-9906 Specification, Pump efficiency &gt; 70% at design point, the pump bowel (shaft, impeller, casing, pump delivery and housing, coupling, wear ring, none return valve, strainer … etc ) which made entirely from steel DIN 1.4401/AISI316. For the following type: Submersible pump: Q= 1.4L/S, H=75 m, power = 2.2 KW</t>
  </si>
  <si>
    <t>Building capacity for Water Yard operators</t>
  </si>
  <si>
    <t xml:space="preserve">Conduct training of operating and management of water yard for water yard selected operatos and water management committee </t>
  </si>
  <si>
    <t>Grand Total</t>
  </si>
  <si>
    <t xml:space="preserve">supply material (brick, cement, PPR pipe with fittings and tap) and rehabilitate the tap stand in Health facility </t>
  </si>
  <si>
    <t xml:space="preserve">توريد المواد (الطوب والأسمنت وأنابيب PPR  مع الملحقات و الحنفيات) وإعادة تأهيل حامل الحنفية في المركز الصحي </t>
  </si>
  <si>
    <r>
      <t>Supply fiiting  and extent connection from 2" pipe line to 1" openning of existing 2 m</t>
    </r>
    <r>
      <rPr>
        <vertAlign val="superscript"/>
        <sz val="11"/>
        <rFont val="Arial"/>
        <family val="2"/>
      </rPr>
      <t>3</t>
    </r>
    <r>
      <rPr>
        <sz val="11"/>
        <rFont val="Arial"/>
        <family val="2"/>
      </rPr>
      <t xml:space="preserve"> tiga tank</t>
    </r>
  </si>
  <si>
    <t>عمل وصلة لخزان تيقا (2 متر مكعب) الموجود بالمركز الصحي علما بأن فتحة الخزان بقطر 1 بوصة</t>
  </si>
  <si>
    <t xml:space="preserve">Supply and install of flang coupling ,Ball valve 2 inch,  (Metal seat), Ductile Iron , work includes any materials or activities necessary for install and operate, and all necessary to complete the work according to Specefications and the instructions of Engineer. </t>
  </si>
  <si>
    <t xml:space="preserve">توريد وتركيب محبس يد عالي التحمل ضغط التشغيل له لا يقل عن 25 كجم/سم مربعقطر 2هنش والعمل يشمل جميع ما يلزم من قطع خاصة وتوصيلات لاكمال العمل بحسب المواصفات وتعليمات المهندس المشرف </t>
  </si>
  <si>
    <t>Supply, inspect, install and operate the following item according to the technical specifications.
( Solar Pump controller ( Inverter ):- 2.2 kw.
- It has a variable frequency, ( 0 – 50 Hz ).
- It has DC input &amp; AC output .
- Output voltage 380/415 Vac.
- Protection grade not less than IP54.
- Comply with IEC 80529, UL 508C, EN 50178.</t>
  </si>
  <si>
    <t>Provide mataerial (bricks, sand and sement) and Rebuild the standing walls of tap-stand, the work inclused replastering with cement</t>
  </si>
  <si>
    <t xml:space="preserve">توريد مواد (اسمنت ، رمل و طوب ) لاصلاح و إعادة تاهيل الحوائط الساندة لمسطبة الحنفيات مع أعمال البياض </t>
  </si>
  <si>
    <t>توريد و تركيب كاسورة قلفنايز بقطر 1.5 بوصة بنقطة توزيع الحنفيات و استبدالها مع القديمة مع تركيب الملحقات و البلوفة ،العمل يشمل عمل طلاء مقاوم للصدأ</t>
  </si>
  <si>
    <t>Supply Gl pipe diameter of 1.5" with flanches, ball valves, union, nevil, and any other accessories and install it instead of the old one in tap-stand water point, the work include also apply of unt-rust paint.</t>
  </si>
  <si>
    <t>service</t>
  </si>
  <si>
    <t>supply material (iron angles, pipes, chain link) and enforce and fix the points of weakness in the fencing of water yard.</t>
  </si>
  <si>
    <t>Replacement of elevated tank 2", Galvanized pipe raiser  and down pipe and with all fittings and other accessories and apply of new membrane(ant-rust painting)</t>
  </si>
  <si>
    <t xml:space="preserve">تغيير المواسير القلفنايز قطر 2 بوصة  النازلة و الصاعدة للخزان بأخرى جديدة مع كل الملحقات و القطع المطلوبة و عمل طلاء مقاوم للصدأ </t>
  </si>
  <si>
    <t>توريد و تركبيب ملحقات قلفنايز جديدة بحجم 2 بوصة و اللتي تشمل جلب ، يونين، نيفل و فلنشات، تيهات و أكواع</t>
  </si>
  <si>
    <t>Supply and install new Galavnized fittings for water elevated tank size of 2 inches (elbows, tees unions, nipples, sockets, flanches for valves) the work including also applying of water proof painting in connection joints</t>
  </si>
  <si>
    <t>conduct outside/inside inspection and repair of water elevated tank for any holes, rust or any other damages, the work include also applying of water proof painting</t>
  </si>
  <si>
    <t>إجراء فحص خارجي / داخلي وإصلاح خزان الماء المرتفع بحثًا عن أي ثقوب أو صدأ أو أي أضرار أخرى ، ويشمل العمل أيضًا تطبيق طلاء مقاوم للماء</t>
  </si>
  <si>
    <t>Supply, inspect, install and operate the following item according to the technical specifications.
Frames and Bases and mounting steel structures for solar
panels, from I beams &amp; U beams ( 80× 40mm ) posts, squire pipes 4x8 cm thickness of 1.8 mm and bolts and ruts and any other accessories, each string carry from 3.5 KW  to 4 KW and Instilled ground by four reinforced concrete bases (100 cm X 50 cm X 50 cm).</t>
  </si>
  <si>
    <t>dismantle the old fencing and installation new of steel net  (fence) around the Water yard  area of 20x20 m2 and  2m using chain link rollls of good quality and 2 inch iron angel thichness of 3mm, fixed to the ground with concrete base ( 40cm x 40cm) ,  and mix of  1:1.5:3 including preparation, placing, compaction and curing using ordinary Portland Cement , and 15 cm depth.  as per attached drawing and engineer instructions</t>
  </si>
  <si>
    <t>Supply of Gl ( raisers ) pipes, square threaded from both sides, 3meter length, Class b (medium), 3.25 mm thickness,3.61 kg/m. the  fittings from carbon steel or stainless steel, working pressure rating ( 35 kg/cm2 ) with all the accessories of flanges, seals for the following nominal size:-1.25" with connect to the pump and pumping pipes 2" iron .</t>
  </si>
  <si>
    <t>توريد و عمل ردميات في منطقة حنفيات ترش و تمندل جيدا   بسمك 10 سم</t>
  </si>
  <si>
    <t xml:space="preserve">Supply and laydown selected material (backfill) at the area of water yard with good compaction and thichness 10 cm </t>
  </si>
  <si>
    <t>Supply, inspect, install and operate the following item according to the technical specifications.
( PV solar Panels ):- 320 w
- The panels should be mono or poly crystalline.
- Should be class A, fire class C, (72) cell.
- 1000 Vdc ( -40 to +85ْ C ) operating temp.
- Mechanical pressure not less than 5400 Pascal.
- Panels shall comply with IEC 61215, IEC 61730, UL 1703 Standards.</t>
  </si>
  <si>
    <t>pcs</t>
  </si>
  <si>
    <t xml:space="preserve">Supply and install new Generator, chienese type, water cooled with following specifications:
1. 18 HP power
2. Diesel Fuel
3. Single cylinder
4. 230 V, 43.5 A, 3 phase, 50 Hz
the work include fixing the generator in steel mounting structre and provding cooling system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</si>
</sst>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4">
    <font>
      <sz val="11"/>
      <color theme="1"/>
      <name val="Calibri"/>
      <family val="2"/>
      <scheme val="minor"/>
    </font>
    <font>
      <sz val="11"/>
      <color theme="1"/>
      <name val="Calibri"/>
      <family val="2"/>
      <scheme val="minor"/>
    </font>
    <font>
      <sz val="11"/>
      <color theme="1"/>
      <name val="Calibri"/>
      <family val="2"/>
      <charset val="178"/>
      <scheme val="minor"/>
    </font>
    <font>
      <sz val="10"/>
      <name val="Arial"/>
      <family val="2"/>
    </font>
    <font>
      <b/>
      <sz val="14"/>
      <name val="Arial"/>
      <family val="2"/>
    </font>
    <font>
      <sz val="11"/>
      <color rgb="FF000000"/>
      <name val="Arial"/>
      <family val="2"/>
    </font>
    <font>
      <sz val="11"/>
      <color rgb="FF000000"/>
      <name val="Calibri"/>
      <family val="2"/>
    </font>
    <font>
      <b/>
      <sz val="11"/>
      <name val="Arial"/>
      <family val="2"/>
    </font>
    <font>
      <b/>
      <sz val="14"/>
      <name val="Calibri"/>
      <family val="2"/>
    </font>
    <font>
      <sz val="11"/>
      <name val="Calibri"/>
      <family val="2"/>
    </font>
    <font>
      <b/>
      <sz val="12"/>
      <name val="Calibri"/>
      <family val="2"/>
      <scheme val="minor"/>
    </font>
    <font>
      <b/>
      <sz val="11"/>
      <name val="Calibri"/>
      <family val="2"/>
    </font>
    <font>
      <sz val="11"/>
      <name val="Cambria"/>
      <family val="1"/>
      <scheme val="major"/>
    </font>
    <font>
      <vertAlign val="superscript"/>
      <sz val="14"/>
      <name val="Arial"/>
      <family val="2"/>
    </font>
    <font>
      <b/>
      <sz val="11"/>
      <name val="Calibri"/>
      <family val="2"/>
      <scheme val="minor"/>
    </font>
    <font>
      <sz val="11"/>
      <name val="Calibri"/>
      <family val="2"/>
      <scheme val="minor"/>
    </font>
    <font>
      <sz val="11"/>
      <name val="Arial"/>
      <family val="2"/>
    </font>
    <font>
      <sz val="11"/>
      <color theme="1"/>
      <name val="Arial"/>
      <family val="2"/>
    </font>
    <font>
      <b/>
      <sz val="12"/>
      <name val="Arial"/>
      <family val="2"/>
    </font>
    <font>
      <sz val="12"/>
      <color theme="1"/>
      <name val="Arial"/>
      <family val="2"/>
    </font>
    <font>
      <b/>
      <sz val="13"/>
      <name val="Arial"/>
      <family val="2"/>
    </font>
    <font>
      <vertAlign val="superscript"/>
      <sz val="11"/>
      <name val="Arial"/>
      <family val="2"/>
    </font>
    <font>
      <b/>
      <sz val="11"/>
      <color theme="0" tint="-0.499984740745262"/>
      <name val="Arial"/>
      <family val="2"/>
    </font>
    <font>
      <sz val="11"/>
      <color rgb="FF202124"/>
      <name val="Inherit"/>
    </font>
  </fonts>
  <fills count="8">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249977111117893"/>
        <bgColor indexed="64"/>
      </patternFill>
    </fill>
    <fill>
      <patternFill patternType="solid">
        <fgColor theme="0"/>
        <bgColor rgb="FF000000"/>
      </patternFill>
    </fill>
    <fill>
      <patternFill patternType="solid">
        <fgColor rgb="FFFDC82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indexed="64"/>
      </left>
      <right style="thin">
        <color indexed="64"/>
      </right>
      <top style="thin">
        <color indexed="64"/>
      </top>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hair">
        <color indexed="64"/>
      </bottom>
      <diagonal/>
    </border>
    <border>
      <left style="thin">
        <color indexed="64"/>
      </left>
      <right style="medium">
        <color indexed="64"/>
      </right>
      <top/>
      <bottom/>
      <diagonal/>
    </border>
    <border>
      <left/>
      <right/>
      <top/>
      <bottom style="medium">
        <color indexed="64"/>
      </bottom>
      <diagonal/>
    </border>
    <border>
      <left/>
      <right/>
      <top style="medium">
        <color indexed="64"/>
      </top>
      <bottom/>
      <diagonal/>
    </border>
    <border>
      <left style="thin">
        <color indexed="64"/>
      </left>
      <right/>
      <top/>
      <bottom/>
      <diagonal/>
    </border>
    <border>
      <left style="medium">
        <color auto="1"/>
      </left>
      <right style="thin">
        <color auto="1"/>
      </right>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auto="1"/>
      </right>
      <top/>
      <bottom style="medium">
        <color indexed="64"/>
      </bottom>
      <diagonal/>
    </border>
  </borders>
  <cellStyleXfs count="16">
    <xf numFmtId="0" fontId="0" fillId="0" borderId="0"/>
    <xf numFmtId="0" fontId="2" fillId="0" borderId="0"/>
    <xf numFmtId="0" fontId="3" fillId="0" borderId="0"/>
    <xf numFmtId="43" fontId="1" fillId="0" borderId="0" applyFont="0" applyFill="0" applyBorder="0" applyAlignment="0" applyProtection="0"/>
    <xf numFmtId="0" fontId="2" fillId="0" borderId="0"/>
    <xf numFmtId="0" fontId="3" fillId="0" borderId="0"/>
    <xf numFmtId="0" fontId="1" fillId="0" borderId="0"/>
    <xf numFmtId="0" fontId="1"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0" fontId="5" fillId="0" borderId="0"/>
    <xf numFmtId="0" fontId="1" fillId="0" borderId="0"/>
    <xf numFmtId="0" fontId="6" fillId="0" borderId="0"/>
    <xf numFmtId="0" fontId="1" fillId="0" borderId="0"/>
    <xf numFmtId="43" fontId="1" fillId="0" borderId="0" applyFont="0" applyFill="0" applyBorder="0" applyAlignment="0" applyProtection="0"/>
  </cellStyleXfs>
  <cellXfs count="208">
    <xf numFmtId="0" fontId="0" fillId="0" borderId="0" xfId="0"/>
    <xf numFmtId="0" fontId="9" fillId="0" borderId="0" xfId="0" applyFont="1"/>
    <xf numFmtId="4" fontId="10" fillId="2" borderId="27" xfId="2" applyNumberFormat="1" applyFont="1" applyFill="1" applyBorder="1" applyAlignment="1">
      <alignment horizontal="center" vertical="center" wrapText="1"/>
    </xf>
    <xf numFmtId="0" fontId="11" fillId="3" borderId="22" xfId="2" applyFont="1" applyFill="1" applyBorder="1" applyAlignment="1">
      <alignment horizontal="left" vertical="center" wrapText="1"/>
    </xf>
    <xf numFmtId="0" fontId="11" fillId="3" borderId="5" xfId="2" applyFont="1" applyFill="1" applyBorder="1" applyAlignment="1">
      <alignment horizontal="center" vertical="center" wrapText="1"/>
    </xf>
    <xf numFmtId="0" fontId="11" fillId="3" borderId="6" xfId="2" applyFont="1" applyFill="1" applyBorder="1" applyAlignment="1">
      <alignment horizontal="center" vertical="center" wrapText="1"/>
    </xf>
    <xf numFmtId="0" fontId="0" fillId="0" borderId="0" xfId="0" applyAlignment="1">
      <alignment horizontal="center" vertical="center"/>
    </xf>
    <xf numFmtId="0" fontId="12" fillId="0" borderId="3" xfId="2" applyFont="1" applyBorder="1" applyAlignment="1">
      <alignment vertical="top" wrapText="1" readingOrder="1"/>
    </xf>
    <xf numFmtId="3" fontId="15" fillId="5" borderId="21" xfId="2" applyNumberFormat="1" applyFont="1" applyFill="1" applyBorder="1" applyAlignment="1">
      <alignment horizontal="center" vertical="center" wrapText="1"/>
    </xf>
    <xf numFmtId="4" fontId="15" fillId="5" borderId="21" xfId="2" applyNumberFormat="1" applyFont="1" applyFill="1" applyBorder="1" applyAlignment="1">
      <alignment horizontal="center" vertical="center" wrapText="1"/>
    </xf>
    <xf numFmtId="4" fontId="14" fillId="5" borderId="21" xfId="2" applyNumberFormat="1" applyFont="1" applyFill="1" applyBorder="1" applyAlignment="1">
      <alignment horizontal="center" vertical="center" wrapText="1"/>
    </xf>
    <xf numFmtId="4" fontId="15" fillId="5" borderId="22" xfId="2" applyNumberFormat="1" applyFont="1" applyFill="1" applyBorder="1" applyAlignment="1">
      <alignment horizontal="center" vertical="center" wrapText="1"/>
    </xf>
    <xf numFmtId="0" fontId="9" fillId="3" borderId="17" xfId="2" applyFont="1" applyFill="1" applyBorder="1" applyAlignment="1">
      <alignment horizontal="center" vertical="center" wrapText="1"/>
    </xf>
    <xf numFmtId="0" fontId="12" fillId="0" borderId="28" xfId="2" applyFont="1" applyBorder="1" applyAlignment="1">
      <alignment vertical="top" wrapText="1" readingOrder="1"/>
    </xf>
    <xf numFmtId="3" fontId="14" fillId="5" borderId="21" xfId="2" applyNumberFormat="1" applyFont="1" applyFill="1" applyBorder="1" applyAlignment="1">
      <alignment horizontal="center" vertical="center" wrapText="1"/>
    </xf>
    <xf numFmtId="4" fontId="10" fillId="2" borderId="26" xfId="2" applyNumberFormat="1" applyFont="1" applyFill="1" applyBorder="1" applyAlignment="1">
      <alignment horizontal="center" vertical="center" wrapText="1"/>
    </xf>
    <xf numFmtId="0" fontId="16" fillId="0" borderId="0" xfId="0" applyFont="1"/>
    <xf numFmtId="0" fontId="17" fillId="0" borderId="0" xfId="0" applyFont="1"/>
    <xf numFmtId="4" fontId="18" fillId="2" borderId="26" xfId="2" applyNumberFormat="1" applyFont="1" applyFill="1" applyBorder="1" applyAlignment="1">
      <alignment horizontal="center" vertical="center" wrapText="1"/>
    </xf>
    <xf numFmtId="4" fontId="18" fillId="2" borderId="27" xfId="2" applyNumberFormat="1" applyFont="1" applyFill="1" applyBorder="1" applyAlignment="1">
      <alignment horizontal="center" vertical="center" wrapText="1"/>
    </xf>
    <xf numFmtId="0" fontId="16" fillId="3" borderId="17" xfId="2" applyFont="1" applyFill="1" applyBorder="1" applyAlignment="1">
      <alignment horizontal="center" vertical="center" wrapText="1"/>
    </xf>
    <xf numFmtId="0" fontId="7" fillId="3" borderId="4" xfId="2" applyFont="1" applyFill="1" applyBorder="1" applyAlignment="1">
      <alignment horizontal="left" vertical="center" wrapText="1"/>
    </xf>
    <xf numFmtId="0" fontId="7" fillId="3" borderId="5" xfId="2" applyFont="1" applyFill="1" applyBorder="1" applyAlignment="1">
      <alignment horizontal="center" vertical="center" wrapText="1"/>
    </xf>
    <xf numFmtId="0" fontId="7" fillId="3" borderId="6" xfId="2" applyFont="1" applyFill="1" applyBorder="1" applyAlignment="1">
      <alignment horizontal="center" vertical="center" wrapText="1"/>
    </xf>
    <xf numFmtId="0" fontId="17" fillId="0" borderId="0" xfId="0" applyFont="1" applyAlignment="1">
      <alignment horizontal="center" vertical="center"/>
    </xf>
    <xf numFmtId="0" fontId="16" fillId="0" borderId="29" xfId="2" applyFont="1" applyBorder="1" applyAlignment="1">
      <alignment horizontal="center" vertical="center" wrapText="1"/>
    </xf>
    <xf numFmtId="0" fontId="16" fillId="0" borderId="3" xfId="2" applyFont="1" applyBorder="1" applyAlignment="1">
      <alignment vertical="top" wrapText="1" readingOrder="1"/>
    </xf>
    <xf numFmtId="3" fontId="16" fillId="0" borderId="3" xfId="2" applyNumberFormat="1" applyFont="1" applyBorder="1" applyAlignment="1">
      <alignment horizontal="center" vertical="center" wrapText="1"/>
    </xf>
    <xf numFmtId="4" fontId="16" fillId="4" borderId="3" xfId="2" applyNumberFormat="1" applyFont="1" applyFill="1" applyBorder="1" applyAlignment="1">
      <alignment horizontal="center" vertical="center" wrapText="1"/>
    </xf>
    <xf numFmtId="4" fontId="16" fillId="4" borderId="1" xfId="2" applyNumberFormat="1" applyFont="1" applyFill="1" applyBorder="1" applyAlignment="1">
      <alignment horizontal="center" vertical="center" wrapText="1"/>
    </xf>
    <xf numFmtId="4" fontId="16" fillId="0" borderId="3" xfId="0" applyNumberFormat="1" applyFont="1" applyBorder="1" applyAlignment="1">
      <alignment horizontal="center" vertical="center"/>
    </xf>
    <xf numFmtId="3" fontId="16" fillId="4" borderId="3" xfId="2" applyNumberFormat="1" applyFont="1" applyFill="1" applyBorder="1" applyAlignment="1">
      <alignment horizontal="center" vertical="center" wrapText="1"/>
    </xf>
    <xf numFmtId="4" fontId="16" fillId="0" borderId="19" xfId="0" applyNumberFormat="1" applyFont="1" applyBorder="1" applyAlignment="1">
      <alignment horizontal="center" vertical="center"/>
    </xf>
    <xf numFmtId="4" fontId="16" fillId="4" borderId="30" xfId="0" applyNumberFormat="1" applyFont="1" applyFill="1" applyBorder="1" applyAlignment="1">
      <alignment horizontal="center" vertical="center"/>
    </xf>
    <xf numFmtId="4" fontId="16" fillId="0" borderId="3" xfId="2" applyNumberFormat="1" applyFont="1" applyBorder="1" applyAlignment="1">
      <alignment horizontal="center" vertical="center" wrapText="1"/>
    </xf>
    <xf numFmtId="4" fontId="16" fillId="0" borderId="30" xfId="2" applyNumberFormat="1" applyFont="1" applyBorder="1" applyAlignment="1">
      <alignment horizontal="center" vertical="center" wrapText="1"/>
    </xf>
    <xf numFmtId="3" fontId="16" fillId="0" borderId="35" xfId="2" applyNumberFormat="1" applyFont="1" applyBorder="1" applyAlignment="1">
      <alignment horizontal="center" vertical="center" wrapText="1"/>
    </xf>
    <xf numFmtId="0" fontId="16" fillId="0" borderId="36" xfId="0" applyFont="1" applyBorder="1" applyAlignment="1">
      <alignment wrapText="1"/>
    </xf>
    <xf numFmtId="4" fontId="16" fillId="0" borderId="1" xfId="2" applyNumberFormat="1" applyFont="1" applyBorder="1" applyAlignment="1">
      <alignment horizontal="center" vertical="center" wrapText="1"/>
    </xf>
    <xf numFmtId="4" fontId="16" fillId="0" borderId="1" xfId="0" applyNumberFormat="1" applyFont="1" applyBorder="1" applyAlignment="1">
      <alignment horizontal="center" vertical="center"/>
    </xf>
    <xf numFmtId="3" fontId="16" fillId="5" borderId="21" xfId="2" applyNumberFormat="1" applyFont="1" applyFill="1" applyBorder="1" applyAlignment="1">
      <alignment horizontal="center" vertical="center" wrapText="1"/>
    </xf>
    <xf numFmtId="4" fontId="16" fillId="5" borderId="21" xfId="2" applyNumberFormat="1" applyFont="1" applyFill="1" applyBorder="1" applyAlignment="1">
      <alignment horizontal="center" vertical="center" wrapText="1"/>
    </xf>
    <xf numFmtId="4" fontId="7" fillId="5" borderId="21" xfId="2" applyNumberFormat="1" applyFont="1" applyFill="1" applyBorder="1" applyAlignment="1">
      <alignment horizontal="center" vertical="center" wrapText="1"/>
    </xf>
    <xf numFmtId="4" fontId="16" fillId="5" borderId="22" xfId="2" applyNumberFormat="1" applyFont="1" applyFill="1" applyBorder="1" applyAlignment="1">
      <alignment horizontal="center" vertical="center" wrapText="1"/>
    </xf>
    <xf numFmtId="0" fontId="16" fillId="0" borderId="35" xfId="2" applyFont="1" applyBorder="1" applyAlignment="1">
      <alignment vertical="top" wrapText="1" readingOrder="1"/>
    </xf>
    <xf numFmtId="0" fontId="19" fillId="6" borderId="0" xfId="0" applyFont="1" applyFill="1" applyAlignment="1">
      <alignment horizontal="left" vertical="center" wrapText="1"/>
    </xf>
    <xf numFmtId="4" fontId="16" fillId="4" borderId="2" xfId="2" applyNumberFormat="1" applyFont="1" applyFill="1" applyBorder="1" applyAlignment="1">
      <alignment horizontal="center" vertical="center" wrapText="1"/>
    </xf>
    <xf numFmtId="4" fontId="16" fillId="0" borderId="18" xfId="0" applyNumberFormat="1" applyFont="1" applyBorder="1" applyAlignment="1">
      <alignment horizontal="center" vertical="center"/>
    </xf>
    <xf numFmtId="4" fontId="16" fillId="4" borderId="37" xfId="0" applyNumberFormat="1" applyFont="1" applyFill="1" applyBorder="1" applyAlignment="1">
      <alignment horizontal="center" vertical="center"/>
    </xf>
    <xf numFmtId="0" fontId="5" fillId="0" borderId="38" xfId="2" applyFont="1" applyBorder="1" applyAlignment="1">
      <alignment horizontal="left" vertical="center" wrapText="1"/>
    </xf>
    <xf numFmtId="4" fontId="16" fillId="4" borderId="39" xfId="0" applyNumberFormat="1" applyFont="1" applyFill="1" applyBorder="1" applyAlignment="1">
      <alignment horizontal="center" vertical="center"/>
    </xf>
    <xf numFmtId="0" fontId="7" fillId="5" borderId="27" xfId="2" applyFont="1" applyFill="1" applyBorder="1" applyAlignment="1">
      <alignment horizontal="center" vertical="center" wrapText="1"/>
    </xf>
    <xf numFmtId="4" fontId="7" fillId="5" borderId="27" xfId="15" applyNumberFormat="1" applyFont="1" applyFill="1" applyBorder="1" applyAlignment="1">
      <alignment horizontal="center" vertical="center" wrapText="1"/>
    </xf>
    <xf numFmtId="4" fontId="7" fillId="5" borderId="32" xfId="15" applyNumberFormat="1" applyFont="1" applyFill="1" applyBorder="1" applyAlignment="1">
      <alignment horizontal="center" vertical="center" wrapText="1"/>
    </xf>
    <xf numFmtId="0" fontId="17" fillId="6" borderId="19" xfId="0" applyFont="1" applyFill="1" applyBorder="1" applyAlignment="1">
      <alignment horizontal="left" vertical="center" wrapText="1"/>
    </xf>
    <xf numFmtId="0" fontId="11" fillId="3" borderId="4" xfId="2" applyFont="1" applyFill="1" applyBorder="1" applyAlignment="1">
      <alignment vertical="center" wrapText="1"/>
    </xf>
    <xf numFmtId="0" fontId="11" fillId="3" borderId="5" xfId="2" applyFont="1" applyFill="1" applyBorder="1" applyAlignment="1">
      <alignment vertical="center" wrapText="1"/>
    </xf>
    <xf numFmtId="0" fontId="11" fillId="3" borderId="6" xfId="2" applyFont="1" applyFill="1" applyBorder="1" applyAlignment="1">
      <alignment vertical="center" wrapText="1"/>
    </xf>
    <xf numFmtId="0" fontId="7" fillId="3" borderId="17" xfId="2" applyFont="1" applyFill="1" applyBorder="1" applyAlignment="1">
      <alignment horizontal="center" vertical="center" wrapText="1"/>
    </xf>
    <xf numFmtId="0" fontId="7" fillId="3" borderId="4" xfId="2" applyFont="1" applyFill="1" applyBorder="1" applyAlignment="1">
      <alignment vertical="center" wrapText="1"/>
    </xf>
    <xf numFmtId="0" fontId="7" fillId="3" borderId="5" xfId="2" applyFont="1" applyFill="1" applyBorder="1" applyAlignment="1">
      <alignment vertical="center" wrapText="1"/>
    </xf>
    <xf numFmtId="0" fontId="7" fillId="3" borderId="6" xfId="2" applyFont="1" applyFill="1" applyBorder="1" applyAlignment="1">
      <alignment vertical="center" wrapText="1"/>
    </xf>
    <xf numFmtId="4" fontId="16" fillId="0" borderId="2" xfId="2" applyNumberFormat="1" applyFont="1" applyBorder="1" applyAlignment="1">
      <alignment horizontal="center" vertical="center" wrapText="1"/>
    </xf>
    <xf numFmtId="0" fontId="16" fillId="0" borderId="28" xfId="2" applyFont="1" applyBorder="1" applyAlignment="1">
      <alignment horizontal="right" vertical="top" wrapText="1"/>
    </xf>
    <xf numFmtId="0" fontId="16" fillId="0" borderId="28" xfId="2" applyFont="1" applyBorder="1" applyAlignment="1">
      <alignment vertical="top" wrapText="1"/>
    </xf>
    <xf numFmtId="4" fontId="10" fillId="2" borderId="24" xfId="2" applyNumberFormat="1" applyFont="1" applyFill="1" applyBorder="1" applyAlignment="1">
      <alignment horizontal="center" vertical="center" wrapText="1"/>
    </xf>
    <xf numFmtId="0" fontId="4" fillId="7" borderId="0" xfId="2" applyFont="1" applyFill="1" applyAlignment="1">
      <alignment vertical="center" wrapText="1"/>
    </xf>
    <xf numFmtId="0" fontId="4" fillId="7" borderId="0" xfId="2" applyFont="1" applyFill="1" applyAlignment="1">
      <alignment vertical="center"/>
    </xf>
    <xf numFmtId="0" fontId="12" fillId="0" borderId="28" xfId="2" applyFont="1" applyBorder="1" applyAlignment="1">
      <alignment vertical="top" wrapText="1" readingOrder="2"/>
    </xf>
    <xf numFmtId="0" fontId="12" fillId="0" borderId="3" xfId="2" applyFont="1" applyBorder="1" applyAlignment="1">
      <alignment vertical="center" wrapText="1" readingOrder="1"/>
    </xf>
    <xf numFmtId="0" fontId="12" fillId="0" borderId="28" xfId="2" applyFont="1" applyBorder="1" applyAlignment="1">
      <alignment horizontal="right" vertical="center" wrapText="1"/>
    </xf>
    <xf numFmtId="0" fontId="5" fillId="0" borderId="41" xfId="2" applyFont="1" applyBorder="1" applyAlignment="1">
      <alignment horizontal="left" vertical="center" wrapText="1"/>
    </xf>
    <xf numFmtId="3" fontId="16" fillId="0" borderId="20" xfId="2" applyNumberFormat="1" applyFont="1" applyBorder="1" applyAlignment="1">
      <alignment horizontal="center" vertical="center" wrapText="1"/>
    </xf>
    <xf numFmtId="4" fontId="16" fillId="4" borderId="20" xfId="2" applyNumberFormat="1" applyFont="1" applyFill="1" applyBorder="1" applyAlignment="1">
      <alignment horizontal="center" vertical="center" wrapText="1"/>
    </xf>
    <xf numFmtId="4" fontId="16" fillId="0" borderId="20" xfId="0" applyNumberFormat="1" applyFont="1" applyBorder="1" applyAlignment="1">
      <alignment horizontal="center" vertical="center"/>
    </xf>
    <xf numFmtId="4" fontId="16" fillId="0" borderId="42" xfId="0" applyNumberFormat="1" applyFont="1" applyBorder="1" applyAlignment="1">
      <alignment horizontal="center" vertical="center"/>
    </xf>
    <xf numFmtId="0" fontId="16" fillId="3" borderId="11" xfId="2" applyFont="1" applyFill="1" applyBorder="1" applyAlignment="1">
      <alignment horizontal="center" vertical="center" wrapText="1"/>
    </xf>
    <xf numFmtId="0" fontId="16" fillId="0" borderId="1" xfId="2" applyFont="1" applyBorder="1" applyAlignment="1">
      <alignment horizontal="center" vertical="center" wrapText="1"/>
    </xf>
    <xf numFmtId="0" fontId="22" fillId="5" borderId="0" xfId="2" applyFont="1" applyFill="1" applyAlignment="1">
      <alignment horizontal="center" vertical="center" wrapText="1"/>
    </xf>
    <xf numFmtId="4" fontId="22" fillId="5" borderId="0" xfId="15" applyNumberFormat="1" applyFont="1" applyFill="1" applyBorder="1" applyAlignment="1">
      <alignment horizontal="center" vertical="center" wrapText="1"/>
    </xf>
    <xf numFmtId="0" fontId="16" fillId="0" borderId="44" xfId="2" applyFont="1" applyBorder="1" applyAlignment="1">
      <alignment vertical="top" wrapText="1"/>
    </xf>
    <xf numFmtId="0" fontId="16" fillId="0" borderId="12" xfId="2" applyFont="1" applyBorder="1" applyAlignment="1">
      <alignment vertical="top" wrapText="1" readingOrder="1"/>
    </xf>
    <xf numFmtId="4" fontId="16" fillId="4" borderId="26" xfId="2" applyNumberFormat="1" applyFont="1" applyFill="1" applyBorder="1" applyAlignment="1">
      <alignment horizontal="center" vertical="center" wrapText="1"/>
    </xf>
    <xf numFmtId="4" fontId="16" fillId="0" borderId="24" xfId="0" applyNumberFormat="1" applyFont="1" applyBorder="1" applyAlignment="1">
      <alignment horizontal="center" vertical="center"/>
    </xf>
    <xf numFmtId="0" fontId="16" fillId="0" borderId="45" xfId="2" applyFont="1" applyBorder="1" applyAlignment="1">
      <alignment vertical="top" wrapText="1"/>
    </xf>
    <xf numFmtId="4" fontId="16" fillId="4" borderId="27" xfId="2" applyNumberFormat="1" applyFont="1" applyFill="1" applyBorder="1" applyAlignment="1">
      <alignment horizontal="center" vertical="center" wrapText="1"/>
    </xf>
    <xf numFmtId="4" fontId="16" fillId="0" borderId="27" xfId="0" applyNumberFormat="1" applyFont="1" applyBorder="1" applyAlignment="1">
      <alignment horizontal="center" vertical="center"/>
    </xf>
    <xf numFmtId="0" fontId="12" fillId="0" borderId="12" xfId="2" applyFont="1" applyBorder="1" applyAlignment="1">
      <alignment vertical="top" wrapText="1" readingOrder="1"/>
    </xf>
    <xf numFmtId="0" fontId="23" fillId="0" borderId="0" xfId="0" applyFont="1" applyAlignment="1">
      <alignment horizontal="right" vertical="center" wrapText="1"/>
    </xf>
    <xf numFmtId="3" fontId="16" fillId="4" borderId="12" xfId="2" applyNumberFormat="1" applyFont="1" applyFill="1" applyBorder="1" applyAlignment="1">
      <alignment horizontal="center" vertical="center" wrapText="1"/>
    </xf>
    <xf numFmtId="4" fontId="16" fillId="0" borderId="12" xfId="0" applyNumberFormat="1" applyFont="1" applyBorder="1" applyAlignment="1">
      <alignment horizontal="center" vertical="center"/>
    </xf>
    <xf numFmtId="4" fontId="16" fillId="4" borderId="12" xfId="2" applyNumberFormat="1" applyFont="1" applyFill="1" applyBorder="1" applyAlignment="1">
      <alignment horizontal="center" vertical="center" wrapText="1"/>
    </xf>
    <xf numFmtId="3" fontId="16" fillId="0" borderId="12" xfId="2" applyNumberFormat="1" applyFont="1" applyBorder="1" applyAlignment="1">
      <alignment horizontal="center" vertical="center" wrapText="1"/>
    </xf>
    <xf numFmtId="0" fontId="16" fillId="0" borderId="11" xfId="2" applyFont="1" applyBorder="1" applyAlignment="1">
      <alignment horizontal="center" vertical="center" wrapText="1"/>
    </xf>
    <xf numFmtId="4" fontId="16" fillId="4" borderId="13" xfId="0" applyNumberFormat="1" applyFont="1" applyFill="1" applyBorder="1" applyAlignment="1">
      <alignment horizontal="center" vertical="center"/>
    </xf>
    <xf numFmtId="4" fontId="16" fillId="0" borderId="20" xfId="2" applyNumberFormat="1" applyFont="1" applyBorder="1" applyAlignment="1">
      <alignment horizontal="center" vertical="center" wrapText="1"/>
    </xf>
    <xf numFmtId="0" fontId="12" fillId="0" borderId="20" xfId="2" applyFont="1" applyBorder="1" applyAlignment="1">
      <alignment vertical="top" wrapText="1" readingOrder="1"/>
    </xf>
    <xf numFmtId="0" fontId="17" fillId="6" borderId="35" xfId="0" applyFont="1" applyFill="1" applyBorder="1" applyAlignment="1">
      <alignment horizontal="left" vertical="center" wrapText="1"/>
    </xf>
    <xf numFmtId="4" fontId="16" fillId="0" borderId="35" xfId="0" applyNumberFormat="1" applyFont="1" applyBorder="1" applyAlignment="1">
      <alignment horizontal="center" vertical="center"/>
    </xf>
    <xf numFmtId="3" fontId="16" fillId="5" borderId="15" xfId="2" applyNumberFormat="1" applyFont="1" applyFill="1" applyBorder="1" applyAlignment="1">
      <alignment horizontal="center" vertical="center" wrapText="1"/>
    </xf>
    <xf numFmtId="4" fontId="16" fillId="5" borderId="15" xfId="2" applyNumberFormat="1" applyFont="1" applyFill="1" applyBorder="1" applyAlignment="1">
      <alignment horizontal="center" vertical="center" wrapText="1"/>
    </xf>
    <xf numFmtId="4" fontId="7" fillId="5" borderId="15" xfId="2" applyNumberFormat="1" applyFont="1" applyFill="1" applyBorder="1" applyAlignment="1">
      <alignment horizontal="center" vertical="center" wrapText="1"/>
    </xf>
    <xf numFmtId="4" fontId="16" fillId="5" borderId="16" xfId="2" applyNumberFormat="1" applyFont="1" applyFill="1" applyBorder="1" applyAlignment="1">
      <alignment horizontal="center" vertical="center" wrapText="1"/>
    </xf>
    <xf numFmtId="0" fontId="17" fillId="6" borderId="24" xfId="0" applyFont="1" applyFill="1" applyBorder="1" applyAlignment="1">
      <alignment horizontal="left" vertical="center" wrapText="1"/>
    </xf>
    <xf numFmtId="0" fontId="16" fillId="0" borderId="31" xfId="2" applyFont="1" applyBorder="1" applyAlignment="1">
      <alignment horizontal="center" vertical="center" wrapText="1"/>
    </xf>
    <xf numFmtId="0" fontId="17" fillId="6" borderId="27" xfId="0" applyFont="1" applyFill="1" applyBorder="1" applyAlignment="1">
      <alignment horizontal="left" vertical="center" wrapText="1"/>
    </xf>
    <xf numFmtId="3" fontId="16" fillId="0" borderId="27" xfId="2" applyNumberFormat="1" applyFont="1" applyBorder="1" applyAlignment="1">
      <alignment horizontal="center" vertical="center" wrapText="1"/>
    </xf>
    <xf numFmtId="3" fontId="16" fillId="4" borderId="27" xfId="2" applyNumberFormat="1" applyFont="1" applyFill="1" applyBorder="1" applyAlignment="1">
      <alignment horizontal="center" vertical="center" wrapText="1"/>
    </xf>
    <xf numFmtId="4" fontId="16" fillId="4" borderId="32" xfId="0" applyNumberFormat="1" applyFont="1" applyFill="1" applyBorder="1" applyAlignment="1">
      <alignment horizontal="center" vertical="center"/>
    </xf>
    <xf numFmtId="0" fontId="7" fillId="5" borderId="9" xfId="2" applyFont="1" applyFill="1" applyBorder="1" applyAlignment="1">
      <alignment horizontal="center" vertical="center" wrapText="1"/>
    </xf>
    <xf numFmtId="0" fontId="16" fillId="5" borderId="23" xfId="2" applyFont="1" applyFill="1" applyBorder="1" applyAlignment="1">
      <alignment horizontal="center" vertical="center" wrapText="1"/>
    </xf>
    <xf numFmtId="0" fontId="7" fillId="5" borderId="31" xfId="2" applyFont="1" applyFill="1" applyBorder="1" applyAlignment="1">
      <alignment horizontal="center" vertical="center" wrapText="1"/>
    </xf>
    <xf numFmtId="0" fontId="7" fillId="5" borderId="27" xfId="2" applyFont="1" applyFill="1" applyBorder="1" applyAlignment="1">
      <alignment horizontal="center" vertical="center" wrapText="1"/>
    </xf>
    <xf numFmtId="3" fontId="16" fillId="4" borderId="12" xfId="2" applyNumberFormat="1" applyFont="1" applyFill="1" applyBorder="1" applyAlignment="1">
      <alignment horizontal="center" vertical="center" wrapText="1"/>
    </xf>
    <xf numFmtId="3" fontId="16" fillId="4" borderId="2" xfId="2" applyNumberFormat="1" applyFont="1" applyFill="1" applyBorder="1" applyAlignment="1">
      <alignment horizontal="center" vertical="center" wrapText="1"/>
    </xf>
    <xf numFmtId="4" fontId="16" fillId="0" borderId="12" xfId="0" applyNumberFormat="1" applyFont="1" applyBorder="1" applyAlignment="1">
      <alignment horizontal="center" vertical="center"/>
    </xf>
    <xf numFmtId="4" fontId="16" fillId="0" borderId="2" xfId="0" applyNumberFormat="1" applyFont="1" applyBorder="1" applyAlignment="1">
      <alignment horizontal="center" vertical="center"/>
    </xf>
    <xf numFmtId="4" fontId="16" fillId="4" borderId="12" xfId="2" applyNumberFormat="1" applyFont="1" applyFill="1" applyBorder="1" applyAlignment="1">
      <alignment horizontal="center" vertical="center" wrapText="1"/>
    </xf>
    <xf numFmtId="4" fontId="16" fillId="4" borderId="2" xfId="2" applyNumberFormat="1" applyFont="1" applyFill="1" applyBorder="1" applyAlignment="1">
      <alignment horizontal="center" vertical="center" wrapText="1"/>
    </xf>
    <xf numFmtId="3" fontId="16" fillId="0" borderId="12" xfId="2" applyNumberFormat="1" applyFont="1" applyBorder="1" applyAlignment="1">
      <alignment horizontal="center" vertical="center" wrapText="1"/>
    </xf>
    <xf numFmtId="3" fontId="16" fillId="0" borderId="2" xfId="2" applyNumberFormat="1" applyFont="1" applyBorder="1" applyAlignment="1">
      <alignment horizontal="center" vertical="center" wrapText="1"/>
    </xf>
    <xf numFmtId="0" fontId="16" fillId="0" borderId="11" xfId="2" applyFont="1" applyBorder="1" applyAlignment="1">
      <alignment horizontal="center" vertical="center" wrapText="1"/>
    </xf>
    <xf numFmtId="0" fontId="16" fillId="0" borderId="7" xfId="2" applyFont="1" applyBorder="1" applyAlignment="1">
      <alignment horizontal="center" vertical="center" wrapText="1"/>
    </xf>
    <xf numFmtId="0" fontId="16" fillId="0" borderId="29" xfId="2" applyFont="1" applyBorder="1" applyAlignment="1">
      <alignment horizontal="center" vertical="center" wrapText="1"/>
    </xf>
    <xf numFmtId="0" fontId="16" fillId="0" borderId="43" xfId="2" applyFont="1" applyBorder="1" applyAlignment="1">
      <alignment horizontal="center" vertical="center" wrapText="1"/>
    </xf>
    <xf numFmtId="3" fontId="16" fillId="0" borderId="3" xfId="2" applyNumberFormat="1" applyFont="1" applyBorder="1" applyAlignment="1">
      <alignment horizontal="center" vertical="center" wrapText="1"/>
    </xf>
    <xf numFmtId="3" fontId="16" fillId="0" borderId="20" xfId="2" applyNumberFormat="1" applyFont="1" applyBorder="1" applyAlignment="1">
      <alignment horizontal="center" vertical="center" wrapText="1"/>
    </xf>
    <xf numFmtId="4" fontId="16" fillId="4" borderId="3" xfId="2" applyNumberFormat="1" applyFont="1" applyFill="1" applyBorder="1" applyAlignment="1">
      <alignment horizontal="center" vertical="center" wrapText="1"/>
    </xf>
    <xf numFmtId="4" fontId="16" fillId="4" borderId="20" xfId="2" applyNumberFormat="1" applyFont="1" applyFill="1" applyBorder="1" applyAlignment="1">
      <alignment horizontal="center" vertical="center" wrapText="1"/>
    </xf>
    <xf numFmtId="4" fontId="16" fillId="0" borderId="3" xfId="0" applyNumberFormat="1" applyFont="1" applyBorder="1" applyAlignment="1">
      <alignment horizontal="center" vertical="center"/>
    </xf>
    <xf numFmtId="4" fontId="16" fillId="0" borderId="20" xfId="0" applyNumberFormat="1" applyFont="1" applyBorder="1" applyAlignment="1">
      <alignment horizontal="center" vertical="center"/>
    </xf>
    <xf numFmtId="3" fontId="16" fillId="4" borderId="3" xfId="2" applyNumberFormat="1" applyFont="1" applyFill="1" applyBorder="1" applyAlignment="1">
      <alignment horizontal="center" vertical="center" wrapText="1"/>
    </xf>
    <xf numFmtId="3" fontId="16" fillId="4" borderId="20" xfId="2" applyNumberFormat="1" applyFont="1" applyFill="1" applyBorder="1" applyAlignment="1">
      <alignment horizontal="center" vertical="center" wrapText="1"/>
    </xf>
    <xf numFmtId="4" fontId="16" fillId="4" borderId="30" xfId="0" applyNumberFormat="1" applyFont="1" applyFill="1" applyBorder="1" applyAlignment="1">
      <alignment horizontal="center" vertical="center"/>
    </xf>
    <xf numFmtId="4" fontId="16" fillId="4" borderId="39" xfId="0" applyNumberFormat="1" applyFont="1" applyFill="1" applyBorder="1" applyAlignment="1">
      <alignment horizontal="center" vertical="center"/>
    </xf>
    <xf numFmtId="4" fontId="16" fillId="4" borderId="8" xfId="0" applyNumberFormat="1" applyFont="1" applyFill="1" applyBorder="1" applyAlignment="1">
      <alignment horizontal="center" vertical="center"/>
    </xf>
    <xf numFmtId="4" fontId="16" fillId="4" borderId="13" xfId="0" applyNumberFormat="1" applyFont="1" applyFill="1" applyBorder="1" applyAlignment="1">
      <alignment horizontal="center" vertical="center"/>
    </xf>
    <xf numFmtId="0" fontId="7" fillId="5" borderId="23" xfId="2" applyFont="1" applyFill="1" applyBorder="1" applyAlignment="1">
      <alignment horizontal="center" vertical="center" wrapText="1"/>
    </xf>
    <xf numFmtId="0" fontId="7" fillId="5" borderId="10" xfId="2" applyFont="1" applyFill="1" applyBorder="1" applyAlignment="1">
      <alignment horizontal="center" vertical="center" wrapText="1"/>
    </xf>
    <xf numFmtId="4" fontId="16" fillId="0" borderId="3" xfId="2" applyNumberFormat="1" applyFont="1" applyBorder="1" applyAlignment="1">
      <alignment horizontal="center" vertical="center" wrapText="1"/>
    </xf>
    <xf numFmtId="4" fontId="16" fillId="0" borderId="2" xfId="2" applyNumberFormat="1" applyFont="1" applyBorder="1" applyAlignment="1">
      <alignment horizontal="center" vertical="center" wrapText="1"/>
    </xf>
    <xf numFmtId="0" fontId="16" fillId="0" borderId="3" xfId="2" applyFont="1" applyBorder="1" applyAlignment="1">
      <alignment horizontal="center" vertical="center" wrapText="1"/>
    </xf>
    <xf numFmtId="0" fontId="16" fillId="0" borderId="2" xfId="2" applyFont="1" applyBorder="1" applyAlignment="1">
      <alignment horizontal="center" vertical="center" wrapText="1"/>
    </xf>
    <xf numFmtId="0" fontId="22" fillId="5" borderId="0" xfId="2" applyFont="1" applyFill="1" applyAlignment="1">
      <alignment horizontal="center" vertical="center" wrapText="1"/>
    </xf>
    <xf numFmtId="4" fontId="16" fillId="0" borderId="13" xfId="0" applyNumberFormat="1" applyFont="1" applyBorder="1" applyAlignment="1">
      <alignment horizontal="center" vertical="center"/>
    </xf>
    <xf numFmtId="4" fontId="16" fillId="0" borderId="8" xfId="0" applyNumberFormat="1" applyFont="1" applyBorder="1" applyAlignment="1">
      <alignment horizontal="center" vertical="center"/>
    </xf>
    <xf numFmtId="0" fontId="8" fillId="7" borderId="0" xfId="2" applyFont="1" applyFill="1" applyAlignment="1">
      <alignment horizontal="center" vertical="center" wrapText="1"/>
    </xf>
    <xf numFmtId="0" fontId="8" fillId="7" borderId="0" xfId="2" applyFont="1" applyFill="1" applyAlignment="1">
      <alignment horizontal="center" vertical="center"/>
    </xf>
    <xf numFmtId="0" fontId="4" fillId="0" borderId="0" xfId="2" applyFont="1" applyAlignment="1">
      <alignment horizontal="center" vertical="center" wrapText="1"/>
    </xf>
    <xf numFmtId="0" fontId="18" fillId="2" borderId="11" xfId="2" applyFont="1" applyFill="1" applyBorder="1" applyAlignment="1">
      <alignment horizontal="center" vertical="center" wrapText="1"/>
    </xf>
    <xf numFmtId="0" fontId="18" fillId="2" borderId="14" xfId="2" applyFont="1" applyFill="1" applyBorder="1" applyAlignment="1">
      <alignment horizontal="center" vertical="center" wrapText="1"/>
    </xf>
    <xf numFmtId="0" fontId="18" fillId="2" borderId="12" xfId="2" applyFont="1" applyFill="1" applyBorder="1" applyAlignment="1">
      <alignment horizontal="center" vertical="center" wrapText="1"/>
    </xf>
    <xf numFmtId="0" fontId="18" fillId="2" borderId="15" xfId="2" applyFont="1" applyFill="1" applyBorder="1" applyAlignment="1">
      <alignment horizontal="center" vertical="center" wrapText="1"/>
    </xf>
    <xf numFmtId="3" fontId="18" fillId="2" borderId="12" xfId="2" applyNumberFormat="1" applyFont="1" applyFill="1" applyBorder="1" applyAlignment="1">
      <alignment horizontal="center" vertical="center" wrapText="1"/>
    </xf>
    <xf numFmtId="3" fontId="18" fillId="2" borderId="15" xfId="2" applyNumberFormat="1" applyFont="1" applyFill="1" applyBorder="1" applyAlignment="1">
      <alignment horizontal="center" vertical="center" wrapText="1"/>
    </xf>
    <xf numFmtId="4" fontId="18" fillId="2" borderId="24" xfId="2" applyNumberFormat="1" applyFont="1" applyFill="1" applyBorder="1" applyAlignment="1">
      <alignment horizontal="center" vertical="center" wrapText="1"/>
    </xf>
    <xf numFmtId="4" fontId="18" fillId="2" borderId="25" xfId="2" applyNumberFormat="1" applyFont="1" applyFill="1" applyBorder="1" applyAlignment="1">
      <alignment horizontal="center" vertical="center" wrapText="1"/>
    </xf>
    <xf numFmtId="3" fontId="18" fillId="2" borderId="13" xfId="0" applyNumberFormat="1" applyFont="1" applyFill="1" applyBorder="1" applyAlignment="1">
      <alignment horizontal="center" vertical="center"/>
    </xf>
    <xf numFmtId="3" fontId="18" fillId="2" borderId="16" xfId="0" applyNumberFormat="1" applyFont="1" applyFill="1" applyBorder="1" applyAlignment="1">
      <alignment horizontal="center" vertical="center"/>
    </xf>
    <xf numFmtId="4" fontId="16" fillId="0" borderId="12" xfId="2" applyNumberFormat="1" applyFont="1" applyBorder="1" applyAlignment="1">
      <alignment horizontal="center" vertical="center" wrapText="1"/>
    </xf>
    <xf numFmtId="4" fontId="16" fillId="4" borderId="16" xfId="0" applyNumberFormat="1" applyFont="1" applyFill="1" applyBorder="1" applyAlignment="1">
      <alignment horizontal="center" vertical="center"/>
    </xf>
    <xf numFmtId="0" fontId="16" fillId="0" borderId="14" xfId="2" applyFont="1" applyBorder="1" applyAlignment="1">
      <alignment horizontal="center" vertical="center" wrapText="1"/>
    </xf>
    <xf numFmtId="3" fontId="16" fillId="0" borderId="15" xfId="2" applyNumberFormat="1" applyFont="1" applyBorder="1" applyAlignment="1">
      <alignment horizontal="center" vertical="center" wrapText="1"/>
    </xf>
    <xf numFmtId="4" fontId="16" fillId="4" borderId="15" xfId="2" applyNumberFormat="1" applyFont="1" applyFill="1" applyBorder="1" applyAlignment="1">
      <alignment horizontal="center" vertical="center" wrapText="1"/>
    </xf>
    <xf numFmtId="4" fontId="16" fillId="0" borderId="15" xfId="0" applyNumberFormat="1" applyFont="1" applyBorder="1" applyAlignment="1">
      <alignment horizontal="center" vertical="center"/>
    </xf>
    <xf numFmtId="4" fontId="9" fillId="0" borderId="3" xfId="0" applyNumberFormat="1" applyFont="1" applyBorder="1" applyAlignment="1">
      <alignment horizontal="center" vertical="center"/>
    </xf>
    <xf numFmtId="4" fontId="9" fillId="0" borderId="2" xfId="0" applyNumberFormat="1" applyFont="1" applyBorder="1" applyAlignment="1">
      <alignment horizontal="center" vertical="center"/>
    </xf>
    <xf numFmtId="4" fontId="9" fillId="4" borderId="3" xfId="2" applyNumberFormat="1" applyFont="1" applyFill="1" applyBorder="1" applyAlignment="1">
      <alignment horizontal="center" vertical="center" wrapText="1"/>
    </xf>
    <xf numFmtId="4" fontId="9" fillId="4" borderId="2" xfId="2" applyNumberFormat="1" applyFont="1" applyFill="1" applyBorder="1" applyAlignment="1">
      <alignment horizontal="center" vertical="center" wrapText="1"/>
    </xf>
    <xf numFmtId="3" fontId="9" fillId="4" borderId="3" xfId="2" applyNumberFormat="1" applyFont="1" applyFill="1" applyBorder="1" applyAlignment="1">
      <alignment horizontal="center" vertical="center" wrapText="1"/>
    </xf>
    <xf numFmtId="3" fontId="9" fillId="4" borderId="2" xfId="2" applyNumberFormat="1" applyFont="1" applyFill="1" applyBorder="1" applyAlignment="1">
      <alignment horizontal="center" vertical="center" wrapText="1"/>
    </xf>
    <xf numFmtId="0" fontId="20" fillId="0" borderId="40" xfId="2" applyFont="1" applyBorder="1" applyAlignment="1">
      <alignment horizontal="center" vertical="center" wrapText="1"/>
    </xf>
    <xf numFmtId="0" fontId="16" fillId="5" borderId="46" xfId="2" applyFont="1" applyFill="1" applyBorder="1" applyAlignment="1">
      <alignment horizontal="center" vertical="center" wrapText="1"/>
    </xf>
    <xf numFmtId="0" fontId="18" fillId="2" borderId="33" xfId="2" applyFont="1" applyFill="1" applyBorder="1" applyAlignment="1">
      <alignment horizontal="center" vertical="center" wrapText="1"/>
    </xf>
    <xf numFmtId="0" fontId="18" fillId="2" borderId="31" xfId="2" applyFont="1" applyFill="1" applyBorder="1" applyAlignment="1">
      <alignment horizontal="center" vertical="center" wrapText="1"/>
    </xf>
    <xf numFmtId="0" fontId="18" fillId="2" borderId="26" xfId="2" applyFont="1" applyFill="1" applyBorder="1" applyAlignment="1">
      <alignment horizontal="center" vertical="center" wrapText="1"/>
    </xf>
    <xf numFmtId="0" fontId="18" fillId="2" borderId="27" xfId="2" applyFont="1" applyFill="1" applyBorder="1" applyAlignment="1">
      <alignment horizontal="center" vertical="center" wrapText="1"/>
    </xf>
    <xf numFmtId="3" fontId="18" fillId="2" borderId="26" xfId="2" applyNumberFormat="1" applyFont="1" applyFill="1" applyBorder="1" applyAlignment="1">
      <alignment horizontal="center" vertical="center" wrapText="1"/>
    </xf>
    <xf numFmtId="3" fontId="18" fillId="2" borderId="27" xfId="2" applyNumberFormat="1" applyFont="1" applyFill="1" applyBorder="1" applyAlignment="1">
      <alignment horizontal="center" vertical="center" wrapText="1"/>
    </xf>
    <xf numFmtId="4" fontId="18" fillId="2" borderId="26" xfId="2" applyNumberFormat="1" applyFont="1" applyFill="1" applyBorder="1" applyAlignment="1">
      <alignment horizontal="center" vertical="center" wrapText="1"/>
    </xf>
    <xf numFmtId="3" fontId="18" fillId="2" borderId="34" xfId="0" applyNumberFormat="1" applyFont="1" applyFill="1" applyBorder="1" applyAlignment="1">
      <alignment horizontal="center" vertical="center"/>
    </xf>
    <xf numFmtId="3" fontId="18" fillId="2" borderId="32" xfId="0" applyNumberFormat="1" applyFont="1" applyFill="1" applyBorder="1" applyAlignment="1">
      <alignment horizontal="center" vertical="center"/>
    </xf>
    <xf numFmtId="4" fontId="9" fillId="4" borderId="13" xfId="0" applyNumberFormat="1" applyFont="1" applyFill="1" applyBorder="1" applyAlignment="1">
      <alignment horizontal="center" vertical="center"/>
    </xf>
    <xf numFmtId="4" fontId="9" fillId="4" borderId="8" xfId="0" applyNumberFormat="1" applyFont="1" applyFill="1" applyBorder="1" applyAlignment="1">
      <alignment horizontal="center" vertical="center"/>
    </xf>
    <xf numFmtId="0" fontId="9" fillId="0" borderId="29" xfId="2" applyFont="1" applyBorder="1" applyAlignment="1">
      <alignment horizontal="center" vertical="center" wrapText="1"/>
    </xf>
    <xf numFmtId="0" fontId="9" fillId="0" borderId="7" xfId="2" applyFont="1" applyBorder="1" applyAlignment="1">
      <alignment horizontal="center" vertical="center" wrapText="1"/>
    </xf>
    <xf numFmtId="3" fontId="9" fillId="0" borderId="20" xfId="2" applyNumberFormat="1" applyFont="1" applyBorder="1" applyAlignment="1">
      <alignment horizontal="center" vertical="center" wrapText="1"/>
    </xf>
    <xf numFmtId="3" fontId="9" fillId="0" borderId="2" xfId="2" applyNumberFormat="1" applyFont="1" applyBorder="1" applyAlignment="1">
      <alignment horizontal="center" vertical="center" wrapText="1"/>
    </xf>
    <xf numFmtId="3" fontId="9" fillId="0" borderId="3" xfId="2" applyNumberFormat="1" applyFont="1" applyBorder="1" applyAlignment="1">
      <alignment horizontal="center" vertical="center" wrapText="1"/>
    </xf>
    <xf numFmtId="4" fontId="9" fillId="4" borderId="30" xfId="0" applyNumberFormat="1" applyFont="1" applyFill="1" applyBorder="1" applyAlignment="1">
      <alignment horizontal="center" vertical="center"/>
    </xf>
    <xf numFmtId="4" fontId="9" fillId="4" borderId="16" xfId="0" applyNumberFormat="1" applyFont="1" applyFill="1" applyBorder="1" applyAlignment="1">
      <alignment horizontal="center" vertical="center"/>
    </xf>
    <xf numFmtId="0" fontId="8" fillId="0" borderId="0" xfId="2" applyFont="1" applyAlignment="1">
      <alignment horizontal="center" wrapText="1"/>
    </xf>
    <xf numFmtId="0" fontId="10" fillId="2" borderId="11" xfId="2" applyFont="1" applyFill="1" applyBorder="1" applyAlignment="1">
      <alignment horizontal="center" vertical="center" wrapText="1"/>
    </xf>
    <xf numFmtId="0" fontId="10" fillId="2" borderId="14" xfId="2" applyFont="1" applyFill="1" applyBorder="1" applyAlignment="1">
      <alignment horizontal="center" vertical="center" wrapText="1"/>
    </xf>
    <xf numFmtId="0" fontId="10" fillId="2" borderId="12" xfId="2" applyFont="1" applyFill="1" applyBorder="1" applyAlignment="1">
      <alignment horizontal="center" vertical="center" wrapText="1"/>
    </xf>
    <xf numFmtId="0" fontId="10" fillId="2" borderId="15" xfId="2" applyFont="1" applyFill="1" applyBorder="1" applyAlignment="1">
      <alignment horizontal="center" vertical="center" wrapText="1"/>
    </xf>
    <xf numFmtId="3" fontId="10" fillId="2" borderId="12" xfId="2" applyNumberFormat="1" applyFont="1" applyFill="1" applyBorder="1" applyAlignment="1">
      <alignment horizontal="center" vertical="center" wrapText="1"/>
    </xf>
    <xf numFmtId="3" fontId="10" fillId="2" borderId="15" xfId="2" applyNumberFormat="1" applyFont="1" applyFill="1" applyBorder="1" applyAlignment="1">
      <alignment horizontal="center" vertical="center" wrapText="1"/>
    </xf>
    <xf numFmtId="3" fontId="10" fillId="2" borderId="13" xfId="0" applyNumberFormat="1" applyFont="1" applyFill="1" applyBorder="1" applyAlignment="1">
      <alignment horizontal="center" vertical="center"/>
    </xf>
    <xf numFmtId="3" fontId="10" fillId="2" borderId="16" xfId="0" applyNumberFormat="1" applyFont="1" applyFill="1" applyBorder="1" applyAlignment="1">
      <alignment horizontal="center" vertical="center"/>
    </xf>
    <xf numFmtId="0" fontId="14" fillId="5" borderId="9" xfId="2" applyFont="1" applyFill="1" applyBorder="1" applyAlignment="1">
      <alignment horizontal="center" vertical="center" wrapText="1"/>
    </xf>
    <xf numFmtId="0" fontId="15" fillId="5" borderId="23" xfId="2" applyFont="1" applyFill="1" applyBorder="1" applyAlignment="1">
      <alignment horizontal="center" vertical="center" wrapText="1"/>
    </xf>
    <xf numFmtId="0" fontId="9" fillId="0" borderId="11" xfId="2" applyFont="1" applyBorder="1" applyAlignment="1">
      <alignment horizontal="center" vertical="center" wrapText="1"/>
    </xf>
    <xf numFmtId="3" fontId="9" fillId="0" borderId="12" xfId="2" applyNumberFormat="1" applyFont="1" applyBorder="1" applyAlignment="1">
      <alignment horizontal="center" vertical="center" wrapText="1"/>
    </xf>
    <xf numFmtId="4" fontId="9" fillId="4" borderId="12" xfId="2" applyNumberFormat="1" applyFont="1" applyFill="1" applyBorder="1" applyAlignment="1">
      <alignment horizontal="center" vertical="center" wrapText="1"/>
    </xf>
    <xf numFmtId="4" fontId="9" fillId="0" borderId="12" xfId="0" applyNumberFormat="1" applyFont="1" applyBorder="1" applyAlignment="1">
      <alignment horizontal="center" vertical="center"/>
    </xf>
    <xf numFmtId="0" fontId="9" fillId="0" borderId="14" xfId="2" applyFont="1" applyBorder="1" applyAlignment="1">
      <alignment horizontal="center" vertical="center" wrapText="1"/>
    </xf>
    <xf numFmtId="3" fontId="9" fillId="4" borderId="12" xfId="2" applyNumberFormat="1" applyFont="1" applyFill="1" applyBorder="1" applyAlignment="1">
      <alignment horizontal="center" vertical="center" wrapText="1"/>
    </xf>
  </cellXfs>
  <cellStyles count="16">
    <cellStyle name="Comma" xfId="15" builtinId="3"/>
    <cellStyle name="Comma 2" xfId="3" xr:uid="{00000000-0005-0000-0000-000000000000}"/>
    <cellStyle name="Comma 3" xfId="8" xr:uid="{00000000-0005-0000-0000-000001000000}"/>
    <cellStyle name="Normal" xfId="0" builtinId="0"/>
    <cellStyle name="Normal 13" xfId="14" xr:uid="{00000000-0005-0000-0000-000003000000}"/>
    <cellStyle name="Normal 15 2" xfId="4" xr:uid="{00000000-0005-0000-0000-000004000000}"/>
    <cellStyle name="Normal 2" xfId="2" xr:uid="{00000000-0005-0000-0000-000005000000}"/>
    <cellStyle name="Normal 2 2" xfId="5" xr:uid="{00000000-0005-0000-0000-000006000000}"/>
    <cellStyle name="Normal 2 3" xfId="10" xr:uid="{00000000-0005-0000-0000-000007000000}"/>
    <cellStyle name="Normal 3" xfId="6" xr:uid="{00000000-0005-0000-0000-000008000000}"/>
    <cellStyle name="Normal 3 2" xfId="12" xr:uid="{00000000-0005-0000-0000-000009000000}"/>
    <cellStyle name="Normal 4" xfId="7" xr:uid="{00000000-0005-0000-0000-00000A000000}"/>
    <cellStyle name="Normal 5" xfId="1" xr:uid="{00000000-0005-0000-0000-00000B000000}"/>
    <cellStyle name="Normal 6" xfId="11" xr:uid="{00000000-0005-0000-0000-00000C000000}"/>
    <cellStyle name="Normal 7" xfId="13" xr:uid="{00000000-0005-0000-0000-00000D000000}"/>
    <cellStyle name="Percent 2" xfId="9" xr:uid="{00000000-0005-0000-0000-00000E000000}"/>
  </cellStyles>
  <dxfs count="0"/>
  <tableStyles count="0" defaultTableStyle="TableStyleMedium2" defaultPivotStyle="PivotStyleLight16"/>
  <colors>
    <mruColors>
      <color rgb="FFFDC82F"/>
      <color rgb="FFF4D80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41566</xdr:rowOff>
    </xdr:from>
    <xdr:to>
      <xdr:col>8</xdr:col>
      <xdr:colOff>1554480</xdr:colOff>
      <xdr:row>2</xdr:row>
      <xdr:rowOff>983675</xdr:rowOff>
    </xdr:to>
    <xdr:grpSp>
      <xdr:nvGrpSpPr>
        <xdr:cNvPr id="2" name="Group 1">
          <a:extLst>
            <a:ext uri="{FF2B5EF4-FFF2-40B4-BE49-F238E27FC236}">
              <a16:creationId xmlns:a16="http://schemas.microsoft.com/office/drawing/2014/main" id="{2D6B32F6-3AEE-48DB-B338-783129BA1564}"/>
            </a:ext>
          </a:extLst>
        </xdr:cNvPr>
        <xdr:cNvGrpSpPr>
          <a:grpSpLocks/>
        </xdr:cNvGrpSpPr>
      </xdr:nvGrpSpPr>
      <xdr:grpSpPr bwMode="auto">
        <a:xfrm>
          <a:off x="0" y="41566"/>
          <a:ext cx="11088773" cy="1332402"/>
          <a:chOff x="1" y="0"/>
          <a:chExt cx="11279604" cy="1483393"/>
        </a:xfrm>
      </xdr:grpSpPr>
      <xdr:pic>
        <xdr:nvPicPr>
          <xdr:cNvPr id="3" name="Picture 2" descr="IRC_Header">
            <a:extLst>
              <a:ext uri="{FF2B5EF4-FFF2-40B4-BE49-F238E27FC236}">
                <a16:creationId xmlns:a16="http://schemas.microsoft.com/office/drawing/2014/main" id="{376676E9-C4E7-405F-9A1F-79AECBC67E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1" y="0"/>
            <a:ext cx="7239000"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2" descr="IRC_Header">
            <a:extLst>
              <a:ext uri="{FF2B5EF4-FFF2-40B4-BE49-F238E27FC236}">
                <a16:creationId xmlns:a16="http://schemas.microsoft.com/office/drawing/2014/main" id="{B8220578-81F2-45FF-8C49-D50941A44A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7564" r="3200"/>
          <a:stretch>
            <a:fillRect/>
          </a:stretch>
        </xdr:blipFill>
        <xdr:spPr bwMode="auto">
          <a:xfrm>
            <a:off x="5354053" y="0"/>
            <a:ext cx="5925552" cy="1483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642155</xdr:colOff>
      <xdr:row>0</xdr:row>
      <xdr:rowOff>83127</xdr:rowOff>
    </xdr:from>
    <xdr:to>
      <xdr:col>8</xdr:col>
      <xdr:colOff>2715488</xdr:colOff>
      <xdr:row>2</xdr:row>
      <xdr:rowOff>748146</xdr:rowOff>
    </xdr:to>
    <xdr:sp macro="" textlink="">
      <xdr:nvSpPr>
        <xdr:cNvPr id="5" name="Text Box 2">
          <a:extLst>
            <a:ext uri="{FF2B5EF4-FFF2-40B4-BE49-F238E27FC236}">
              <a16:creationId xmlns:a16="http://schemas.microsoft.com/office/drawing/2014/main" id="{0AA7A0D1-09D4-4050-A36C-39D3AC65ACEA}"/>
            </a:ext>
          </a:extLst>
        </xdr:cNvPr>
        <xdr:cNvSpPr txBox="1">
          <a:spLocks noChangeArrowheads="1"/>
        </xdr:cNvSpPr>
      </xdr:nvSpPr>
      <xdr:spPr bwMode="auto">
        <a:xfrm>
          <a:off x="1043937" y="83127"/>
          <a:ext cx="10926387" cy="1052946"/>
        </a:xfrm>
        <a:prstGeom prst="rect">
          <a:avLst/>
        </a:prstGeom>
        <a:solidFill>
          <a:srgbClr val="FDC82F"/>
        </a:solidFill>
        <a:ln w="9525">
          <a:noFill/>
          <a:miter lim="800000"/>
          <a:headEnd/>
          <a:tailEnd/>
        </a:ln>
      </xdr:spPr>
      <xdr:txBody>
        <a:bodyPr rot="0" vert="horz" wrap="square" lIns="91440" tIns="45720" rIns="91440" bIns="45720" anchor="ctr" anchorCtr="0">
          <a:noAutofit/>
        </a:bodyPr>
        <a:lstStyle/>
        <a:p>
          <a:r>
            <a:rPr lang="en-US" sz="1600" b="1">
              <a:effectLst/>
              <a:latin typeface="+mn-lt"/>
              <a:ea typeface="+mn-ea"/>
              <a:cs typeface="+mn-cs"/>
            </a:rPr>
            <a:t>International Rescue Committee (IRC), Sudan Program</a:t>
          </a:r>
          <a:endParaRPr lang="en-US" sz="2400">
            <a:effectLst/>
          </a:endParaRPr>
        </a:p>
        <a:p>
          <a:r>
            <a:rPr lang="en-US" sz="1600" b="1">
              <a:effectLst/>
              <a:latin typeface="+mn-lt"/>
              <a:ea typeface="+mn-ea"/>
              <a:cs typeface="+mn-cs"/>
            </a:rPr>
            <a:t>Project Name: Lifesaving Primary Healthcare and WASH Services in Underserved Areas of Sudan</a:t>
          </a:r>
          <a:endParaRPr lang="en-US" sz="2400">
            <a:effectLst/>
          </a:endParaRPr>
        </a:p>
        <a:p>
          <a:r>
            <a:rPr lang="en-US" sz="1600" b="1">
              <a:effectLst/>
              <a:latin typeface="+mn-lt"/>
              <a:ea typeface="+mn-ea"/>
              <a:cs typeface="+mn-cs"/>
            </a:rPr>
            <a:t>Funded by (BHA).</a:t>
          </a:r>
          <a:endParaRPr lang="en-US" sz="2400">
            <a:effectLst/>
          </a:endParaRPr>
        </a:p>
        <a:p>
          <a:r>
            <a:rPr lang="en-US" sz="1600" b="1">
              <a:effectLst/>
              <a:latin typeface="+mn-lt"/>
              <a:ea typeface="+mn-ea"/>
              <a:cs typeface="+mn-cs"/>
            </a:rPr>
            <a:t>Intervention: Rehabilitation of Water Yard in Al Garri in  Ar-rusaires Locality, Blue Nile State </a:t>
          </a:r>
          <a:endParaRPr lang="en-US" sz="24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678180</xdr:colOff>
      <xdr:row>3</xdr:row>
      <xdr:rowOff>602973</xdr:rowOff>
    </xdr:to>
    <xdr:pic>
      <xdr:nvPicPr>
        <xdr:cNvPr id="2" name="Picture 2">
          <a:extLst>
            <a:ext uri="{FF2B5EF4-FFF2-40B4-BE49-F238E27FC236}">
              <a16:creationId xmlns:a16="http://schemas.microsoft.com/office/drawing/2014/main" id="{7B8B349F-6DA8-477A-BFC6-731B1C52C90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201641" cy="15703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501051</xdr:colOff>
      <xdr:row>0</xdr:row>
      <xdr:rowOff>42808</xdr:rowOff>
    </xdr:from>
    <xdr:to>
      <xdr:col>7</xdr:col>
      <xdr:colOff>1713625</xdr:colOff>
      <xdr:row>3</xdr:row>
      <xdr:rowOff>171236</xdr:rowOff>
    </xdr:to>
    <xdr:sp macro="" textlink="">
      <xdr:nvSpPr>
        <xdr:cNvPr id="3" name="Text Box 2">
          <a:extLst>
            <a:ext uri="{FF2B5EF4-FFF2-40B4-BE49-F238E27FC236}">
              <a16:creationId xmlns:a16="http://schemas.microsoft.com/office/drawing/2014/main" id="{F8AC4F31-8807-4C1D-A8F0-AEF74CA0E832}"/>
            </a:ext>
          </a:extLst>
        </xdr:cNvPr>
        <xdr:cNvSpPr txBox="1">
          <a:spLocks noChangeArrowheads="1"/>
        </xdr:cNvSpPr>
      </xdr:nvSpPr>
      <xdr:spPr bwMode="auto">
        <a:xfrm>
          <a:off x="1023321" y="42808"/>
          <a:ext cx="9286349" cy="1095911"/>
        </a:xfrm>
        <a:prstGeom prst="rect">
          <a:avLst/>
        </a:prstGeom>
        <a:noFill/>
        <a:ln w="9525">
          <a:noFill/>
          <a:miter lim="800000"/>
          <a:headEnd/>
          <a:tailEnd/>
        </a:ln>
      </xdr:spPr>
      <xdr:txBody>
        <a:bodyPr rot="0" vert="horz" wrap="square" lIns="91440" tIns="45720" rIns="91440" bIns="45720" anchor="ctr" anchorCtr="0">
          <a:noAutofit/>
        </a:bodyPr>
        <a:lstStyle/>
        <a:p>
          <a:r>
            <a:rPr lang="en-US" sz="1600" b="1">
              <a:effectLst/>
              <a:latin typeface="+mn-lt"/>
              <a:ea typeface="+mn-ea"/>
              <a:cs typeface="+mn-cs"/>
            </a:rPr>
            <a:t>International Rescue Committee (IRC), Sudan Program</a:t>
          </a:r>
          <a:endParaRPr lang="en-US" sz="2400">
            <a:effectLst/>
          </a:endParaRPr>
        </a:p>
        <a:p>
          <a:r>
            <a:rPr lang="en-US" sz="1600" b="1">
              <a:effectLst/>
              <a:latin typeface="+mn-lt"/>
              <a:ea typeface="+mn-ea"/>
              <a:cs typeface="+mn-cs"/>
            </a:rPr>
            <a:t>Project Name: Lifesaving Primary Healthcare and WASH Services in Underserved Areas of Sudan</a:t>
          </a:r>
          <a:endParaRPr lang="en-US" sz="2400">
            <a:effectLst/>
          </a:endParaRPr>
        </a:p>
        <a:p>
          <a:r>
            <a:rPr lang="en-US" sz="1600" b="1">
              <a:effectLst/>
              <a:latin typeface="+mn-lt"/>
              <a:ea typeface="+mn-ea"/>
              <a:cs typeface="+mn-cs"/>
            </a:rPr>
            <a:t>Funded by (BHA).</a:t>
          </a:r>
          <a:endParaRPr lang="en-US" sz="2400">
            <a:effectLst/>
          </a:endParaRPr>
        </a:p>
        <a:p>
          <a:r>
            <a:rPr lang="en-US" sz="1600" b="1">
              <a:effectLst/>
              <a:latin typeface="+mn-lt"/>
              <a:ea typeface="+mn-ea"/>
              <a:cs typeface="+mn-cs"/>
            </a:rPr>
            <a:t>Intervention: Rehabilitation of Water Yard in Garri in Ar-rusaires Locality, Blue Nile State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35860</xdr:colOff>
      <xdr:row>0</xdr:row>
      <xdr:rowOff>0</xdr:rowOff>
    </xdr:from>
    <xdr:to>
      <xdr:col>2</xdr:col>
      <xdr:colOff>33570</xdr:colOff>
      <xdr:row>2</xdr:row>
      <xdr:rowOff>977348</xdr:rowOff>
    </xdr:to>
    <xdr:pic>
      <xdr:nvPicPr>
        <xdr:cNvPr id="3" name="Picture 2" descr="IRC_Header">
          <a:extLst>
            <a:ext uri="{FF2B5EF4-FFF2-40B4-BE49-F238E27FC236}">
              <a16:creationId xmlns:a16="http://schemas.microsoft.com/office/drawing/2014/main" id="{54CF0252-868C-BBA5-DAE6-912D9C0EDF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3200"/>
        <a:stretch>
          <a:fillRect/>
        </a:stretch>
      </xdr:blipFill>
      <xdr:spPr bwMode="auto">
        <a:xfrm>
          <a:off x="35860" y="0"/>
          <a:ext cx="6129569" cy="1353866"/>
        </a:xfrm>
        <a:prstGeom prst="rect">
          <a:avLst/>
        </a:prstGeom>
        <a:solidFill>
          <a:srgbClr val="FDC82F">
            <a:alpha val="0"/>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560432</xdr:colOff>
      <xdr:row>0</xdr:row>
      <xdr:rowOff>24845</xdr:rowOff>
    </xdr:from>
    <xdr:to>
      <xdr:col>6</xdr:col>
      <xdr:colOff>2899591</xdr:colOff>
      <xdr:row>2</xdr:row>
      <xdr:rowOff>745432</xdr:rowOff>
    </xdr:to>
    <xdr:sp macro="" textlink="">
      <xdr:nvSpPr>
        <xdr:cNvPr id="5" name="Text Box 2">
          <a:extLst>
            <a:ext uri="{FF2B5EF4-FFF2-40B4-BE49-F238E27FC236}">
              <a16:creationId xmlns:a16="http://schemas.microsoft.com/office/drawing/2014/main" id="{1F4B92A5-284A-412F-8A31-0D18E968CA66}"/>
            </a:ext>
          </a:extLst>
        </xdr:cNvPr>
        <xdr:cNvSpPr txBox="1">
          <a:spLocks noChangeArrowheads="1"/>
        </xdr:cNvSpPr>
      </xdr:nvSpPr>
      <xdr:spPr bwMode="auto">
        <a:xfrm>
          <a:off x="966280" y="24845"/>
          <a:ext cx="10547224" cy="1101587"/>
        </a:xfrm>
        <a:prstGeom prst="rect">
          <a:avLst/>
        </a:prstGeom>
        <a:solidFill>
          <a:srgbClr val="FDC82F"/>
        </a:solidFill>
        <a:ln w="9525">
          <a:noFill/>
          <a:miter lim="800000"/>
          <a:headEnd/>
          <a:tailEnd/>
        </a:ln>
      </xdr:spPr>
      <xdr:txBody>
        <a:bodyPr rot="0" vert="horz" wrap="square" lIns="91440" tIns="45720" rIns="91440" bIns="45720" anchor="ctr" anchorCtr="0">
          <a:noAutofit/>
        </a:bodyPr>
        <a:lstStyle/>
        <a:p>
          <a:r>
            <a:rPr lang="en-US" sz="1600" b="1">
              <a:effectLst/>
              <a:latin typeface="+mn-lt"/>
              <a:ea typeface="+mn-ea"/>
              <a:cs typeface="+mn-cs"/>
            </a:rPr>
            <a:t>International Rescue Committee (IRC), Sudan Program</a:t>
          </a:r>
          <a:endParaRPr lang="en-US" sz="1600">
            <a:effectLst/>
          </a:endParaRPr>
        </a:p>
        <a:p>
          <a:r>
            <a:rPr lang="en-US" sz="1600" b="1">
              <a:effectLst/>
              <a:latin typeface="+mn-lt"/>
              <a:ea typeface="+mn-ea"/>
              <a:cs typeface="+mn-cs"/>
            </a:rPr>
            <a:t>Project Name: Lifesaving Primary Healthcare and WASH Services in Underserved Areas of Sudan</a:t>
          </a:r>
        </a:p>
        <a:p>
          <a:r>
            <a:rPr lang="en-US" sz="1600" b="1">
              <a:effectLst/>
              <a:latin typeface="+mn-lt"/>
              <a:ea typeface="+mn-ea"/>
              <a:cs typeface="+mn-cs"/>
            </a:rPr>
            <a:t>Funded by (BHA).</a:t>
          </a:r>
        </a:p>
        <a:p>
          <a:r>
            <a:rPr lang="en-US" sz="1600" b="1">
              <a:effectLst/>
              <a:latin typeface="+mn-lt"/>
              <a:ea typeface="+mn-ea"/>
              <a:cs typeface="+mn-cs"/>
            </a:rPr>
            <a:t>Intervention: Rehabilitation of Water Yard in Al Garri in Wd elmahi Locality, Blue Nile State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cted/DCI/Data%20and%20analysis/Analysis%20Assesment%20Data%20DCI%20Rehab/DCI%20analysis%20of%20Assessment%20Data%20HFs%2023%206%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83;&#1585;&#1575;&#1587;&#1575;&#1578;%20&#1605;&#1588;&#1575;&#1585;&#1610;&#1593;/&#1575;&#1604;&#1605;&#1583;&#1607;&#1575;&#1585;&#1577;/&#1583;&#1585;&#1575;&#1587;&#1577;%20&#1575;&#1604;&#1605;&#1583;&#1607;&#1575;&#1585;&#15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Osamah.muthanna/Documents/New%20folder/year%202/WASH/BoQs/BoQ%20-%20Original%20Work/Final%20BoQs/DCI%20Ibb%20WPs%202G%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KJK0H275/&#1575;&#1576;&#1575;&#1585;%20&#1575;&#1604;&#1581;&#1588;&#1575;.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582;&#1575;&#1589;/&#1605;&#1578;&#1603;&#1600;&#1600;&#1600;&#1600;&#1600;&#1600;&#1600;&#1600;&#1585;&#1585;&#1577;/&#1605;&#1608;&#1575;&#1589;&#1601;&#1575;&#1578;/&#1575;&#1604;&#1605;&#1606;&#1575;&#1602;&#1589;&#1575;&#1578;/&#1582;&#1586;&#1575;&#1606;&#1575;&#1578;/3-WSSP-10%20&#1582;&#1586;&#1575;&#1606;&#1575;&#1578;/3-WSSP-10%20&#1605;&#1608;&#1575;&#1589;&#1601;&#1575;&#1578;%20&#1582;&#1586;&#1575;&#1606;&#1575;&#1578;%20&#1605;&#1593;&#1583;&#1604;%202-3-201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valuation Criteria"/>
      <sheetName val="sort"/>
      <sheetName val="ورقة1"/>
    </sheetNames>
    <sheetDataSet>
      <sheetData sheetId="0"/>
      <sheetData sheetId="1"/>
      <sheetData sheetId="2"/>
      <sheetData sheetId="3">
        <row r="3">
          <cell r="B3" t="str">
            <v>Nuqil Aleiqab Health Unit</v>
          </cell>
          <cell r="C3" t="str">
            <v>الوحده الصحيه نقيل العقاب</v>
          </cell>
          <cell r="D3" t="str">
            <v>Hubaish</v>
          </cell>
          <cell r="E3" t="str">
            <v>Nuqil Aleiqab</v>
          </cell>
          <cell r="F3" t="str">
            <v>Nuqil Aleiqab</v>
          </cell>
        </row>
        <row r="4">
          <cell r="B4" t="str">
            <v>Sooq AlRabooa Health Center</v>
          </cell>
          <cell r="C4" t="str">
            <v>المركز الصحي سوق الربوع</v>
          </cell>
          <cell r="D4" t="str">
            <v>Hubaish</v>
          </cell>
          <cell r="E4" t="str">
            <v>Bani AlDahiteen</v>
          </cell>
          <cell r="F4" t="str">
            <v>Sooq AlRabooa</v>
          </cell>
        </row>
        <row r="5">
          <cell r="B5" t="str">
            <v>Habaran Health Unit</v>
          </cell>
          <cell r="C5" t="str">
            <v>الوحدة الصحية حبران</v>
          </cell>
          <cell r="D5" t="str">
            <v>Hubaish</v>
          </cell>
          <cell r="E5" t="str">
            <v xml:space="preserve">Bani Shabyb </v>
          </cell>
          <cell r="F5" t="str">
            <v>Habaran</v>
          </cell>
        </row>
        <row r="6">
          <cell r="B6" t="str">
            <v>Zulma Health Center</v>
          </cell>
          <cell r="C6" t="str">
            <v>المركز الصحي ظلمه</v>
          </cell>
          <cell r="D6" t="str">
            <v>Hubaish</v>
          </cell>
          <cell r="E6" t="str">
            <v xml:space="preserve">Zulmih </v>
          </cell>
          <cell r="F6" t="str">
            <v xml:space="preserve">Zulmih </v>
          </cell>
        </row>
        <row r="7">
          <cell r="B7" t="str">
            <v>AlNahiah Health Center</v>
          </cell>
          <cell r="C7" t="str">
            <v>المركز الصحي الناحية</v>
          </cell>
          <cell r="D7" t="str">
            <v>Hubaish</v>
          </cell>
          <cell r="E7" t="str">
            <v>AlNahiyah</v>
          </cell>
          <cell r="F7" t="str">
            <v>AlNahiyah</v>
          </cell>
        </row>
        <row r="8">
          <cell r="B8" t="str">
            <v>AlTafadi Health Unit</v>
          </cell>
          <cell r="C8" t="str">
            <v>الوحدة الصحية التفادي</v>
          </cell>
          <cell r="D8" t="str">
            <v>Hubaish</v>
          </cell>
          <cell r="E8" t="str">
            <v>AlTafadi</v>
          </cell>
          <cell r="F8" t="str">
            <v>AlTafadi</v>
          </cell>
        </row>
        <row r="9">
          <cell r="B9" t="str">
            <v>AlSadar Health Center</v>
          </cell>
          <cell r="C9" t="str">
            <v>المركز الصحي الصدر</v>
          </cell>
          <cell r="D9" t="str">
            <v>Hubaish</v>
          </cell>
          <cell r="E9" t="str">
            <v>AlSadr</v>
          </cell>
          <cell r="F9" t="str">
            <v>AlSadr</v>
          </cell>
        </row>
        <row r="10">
          <cell r="B10" t="str">
            <v>AlJabjab Health Unit</v>
          </cell>
          <cell r="C10" t="str">
            <v>الوحده الصحيه الجبجب</v>
          </cell>
          <cell r="D10" t="str">
            <v>Hazm AlUdain</v>
          </cell>
          <cell r="E10" t="str">
            <v>Yaris</v>
          </cell>
          <cell r="F10" t="str">
            <v>AlJabjab</v>
          </cell>
        </row>
        <row r="11">
          <cell r="B11" t="str">
            <v>AlJooz Health Unit</v>
          </cell>
          <cell r="C11" t="str">
            <v>الوحده الصحيه الجوز</v>
          </cell>
          <cell r="D11" t="str">
            <v>Hazm AlUdain</v>
          </cell>
          <cell r="E11" t="str">
            <v xml:space="preserve"> Bani Wayil  </v>
          </cell>
          <cell r="F11" t="str">
            <v>AlJooz</v>
          </cell>
        </row>
        <row r="12">
          <cell r="B12" t="str">
            <v>Alajeum Health Unit</v>
          </cell>
          <cell r="C12" t="str">
            <v>الوحده الصحيه الاجعوم</v>
          </cell>
          <cell r="D12" t="str">
            <v>Hazm AlUdain</v>
          </cell>
          <cell r="E12" t="str">
            <v>Alajeum</v>
          </cell>
          <cell r="F12" t="str">
            <v>Alajeum</v>
          </cell>
        </row>
        <row r="13">
          <cell r="B13" t="str">
            <v>Alaslum Health Unit</v>
          </cell>
          <cell r="C13" t="str">
            <v>الوحده الصحيه الاسلوم</v>
          </cell>
          <cell r="D13" t="str">
            <v>Hazm AlUdain</v>
          </cell>
          <cell r="E13" t="str">
            <v xml:space="preserve">Alaslum </v>
          </cell>
          <cell r="F13" t="str">
            <v xml:space="preserve">Alaslum </v>
          </cell>
        </row>
        <row r="14">
          <cell r="B14" t="str">
            <v>Bani Abdusalam Health Center</v>
          </cell>
          <cell r="C14" t="str">
            <v>المركز الصحي بني عبدالسلام</v>
          </cell>
          <cell r="D14" t="str">
            <v>Hazm AlUdain</v>
          </cell>
          <cell r="E14" t="str">
            <v xml:space="preserve">Haqin </v>
          </cell>
          <cell r="F14" t="str">
            <v>Bani Abdusalam</v>
          </cell>
        </row>
        <row r="15">
          <cell r="B15" t="str">
            <v xml:space="preserve">AlHazm Rural Hospital </v>
          </cell>
          <cell r="C15" t="str">
            <v>مستشفى الحزم الريفي</v>
          </cell>
          <cell r="D15" t="str">
            <v>Hazm AlUdain</v>
          </cell>
          <cell r="E15" t="str">
            <v xml:space="preserve">Haqin </v>
          </cell>
          <cell r="F15" t="str">
            <v>AlSawafi</v>
          </cell>
        </row>
        <row r="16">
          <cell r="B16" t="str">
            <v>AlDira'a Health Unit</v>
          </cell>
          <cell r="C16" t="str">
            <v>الوحده الصحيه الذراع</v>
          </cell>
          <cell r="D16" t="str">
            <v>Hazm AlUdain</v>
          </cell>
          <cell r="E16" t="str">
            <v xml:space="preserve"> Alajeum </v>
          </cell>
          <cell r="F16" t="str">
            <v>AlDira'a</v>
          </cell>
        </row>
        <row r="17">
          <cell r="B17" t="str">
            <v>AlToraf Health Unit</v>
          </cell>
          <cell r="C17" t="str">
            <v>الوحده الصحيه الطرف</v>
          </cell>
          <cell r="D17" t="str">
            <v>Hazm AlUdain</v>
          </cell>
          <cell r="E17" t="str">
            <v>Alshaeawur</v>
          </cell>
          <cell r="F17" t="str">
            <v>AlToraf</v>
          </cell>
        </row>
        <row r="18">
          <cell r="B18" t="str">
            <v>Alahkum  Health Unit</v>
          </cell>
          <cell r="C18" t="str">
            <v>الوحده الصحيه الاحكوم</v>
          </cell>
          <cell r="D18" t="str">
            <v>Hazm AlUdain</v>
          </cell>
          <cell r="E18" t="str">
            <v xml:space="preserve">Alahkum </v>
          </cell>
          <cell r="F18" t="str">
            <v xml:space="preserve">Alahkum </v>
          </cell>
        </row>
        <row r="19">
          <cell r="B19" t="str">
            <v>Bani Asead Health Center</v>
          </cell>
          <cell r="C19" t="str">
            <v>المركز الصحي بني اسعد</v>
          </cell>
          <cell r="D19" t="str">
            <v>Hazm AlUdain</v>
          </cell>
          <cell r="E19" t="str">
            <v>Bani Asead</v>
          </cell>
          <cell r="F19" t="str">
            <v>AlRiyadah</v>
          </cell>
        </row>
        <row r="20">
          <cell r="B20" t="str">
            <v>AlFanag Health Unit</v>
          </cell>
          <cell r="C20" t="str">
            <v>الوحده الصحيه -الفنج</v>
          </cell>
          <cell r="D20" t="str">
            <v>Hazm AlUdain</v>
          </cell>
          <cell r="E20" t="str">
            <v xml:space="preserve">Jabal Harim </v>
          </cell>
          <cell r="F20" t="str">
            <v>AlWadi</v>
          </cell>
        </row>
        <row r="21">
          <cell r="B21" t="str">
            <v>Dona'a Health Center</v>
          </cell>
          <cell r="C21" t="str">
            <v>المركز الصحي-ضنع</v>
          </cell>
          <cell r="D21" t="str">
            <v>Fara'a AlUdain</v>
          </cell>
          <cell r="E21" t="str">
            <v xml:space="preserve">Alaqibah </v>
          </cell>
          <cell r="F21" t="str">
            <v>Dona'a</v>
          </cell>
        </row>
        <row r="22">
          <cell r="B22" t="str">
            <v xml:space="preserve">Almazahin Rural Hospital </v>
          </cell>
          <cell r="C22" t="str">
            <v>مستشفي المزاحن الريفي</v>
          </cell>
          <cell r="D22" t="str">
            <v>Fara'a AlUdain</v>
          </cell>
          <cell r="E22" t="str">
            <v xml:space="preserve">Almazahin </v>
          </cell>
          <cell r="F22" t="str">
            <v xml:space="preserve">Almazahin </v>
          </cell>
        </row>
        <row r="23">
          <cell r="B23" t="str">
            <v>Alkadrh Health Center</v>
          </cell>
          <cell r="C23" t="str">
            <v>المركز الصحي-الكدره</v>
          </cell>
          <cell r="D23" t="str">
            <v>Fara'a AlUdain</v>
          </cell>
          <cell r="E23" t="str">
            <v xml:space="preserve">Al-Akhmas </v>
          </cell>
          <cell r="F23" t="str">
            <v>Alkadrh</v>
          </cell>
        </row>
        <row r="24">
          <cell r="B24" t="str">
            <v>Hodaifah Health Center</v>
          </cell>
          <cell r="C24" t="str">
            <v>المركز الصحي - حذيفة</v>
          </cell>
          <cell r="D24" t="str">
            <v>Fara'a AlUdain</v>
          </cell>
          <cell r="E24" t="str">
            <v>AlAhmool</v>
          </cell>
          <cell r="F24" t="str">
            <v>Hodaifah</v>
          </cell>
        </row>
        <row r="25">
          <cell r="B25" t="str">
            <v>Haseed Health Center</v>
          </cell>
          <cell r="C25" t="str">
            <v xml:space="preserve">المركز الصحي حسيد العاقبة </v>
          </cell>
          <cell r="D25" t="str">
            <v>Fara'a AlUdain</v>
          </cell>
          <cell r="E25" t="str">
            <v>AlAqibah</v>
          </cell>
          <cell r="F25" t="str">
            <v>Haseed</v>
          </cell>
        </row>
        <row r="26">
          <cell r="B26" t="str">
            <v>Bani Ahmed Health Center</v>
          </cell>
          <cell r="C26" t="str">
            <v>المركز الصحي بني أحمد</v>
          </cell>
          <cell r="D26" t="str">
            <v>Fara'a AlUdain</v>
          </cell>
          <cell r="E26" t="str">
            <v>Bani Ahmed</v>
          </cell>
          <cell r="F26" t="str">
            <v>Wadi Boker</v>
          </cell>
        </row>
        <row r="27">
          <cell r="B27" t="str">
            <v xml:space="preserve">Rehab Hospital </v>
          </cell>
          <cell r="C27" t="str">
            <v>مستشفى رحاب</v>
          </cell>
          <cell r="D27" t="str">
            <v>AlQafr</v>
          </cell>
          <cell r="E27" t="str">
            <v>Bani Sayf Alsaafil</v>
          </cell>
          <cell r="F27" t="str">
            <v>Rehab</v>
          </cell>
        </row>
        <row r="28">
          <cell r="B28" t="str">
            <v>Naser Public Hospital</v>
          </cell>
          <cell r="C28" t="str">
            <v>مستشفى ناصر العام</v>
          </cell>
          <cell r="D28" t="str">
            <v>Almashanah</v>
          </cell>
          <cell r="E28" t="str">
            <v>Almashana</v>
          </cell>
          <cell r="F28" t="str">
            <v xml:space="preserve">Ibb City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مقدمة"/>
      <sheetName val="تغطية"/>
      <sheetName val="مصدر"/>
      <sheetName val="سكان"/>
      <sheetName val="تخطيط1"/>
      <sheetName val="احداثيات"/>
      <sheetName val="سكان ت"/>
      <sheetName val="سكان4"/>
      <sheetName val="الضخ"/>
      <sheetName val="ضخ1"/>
      <sheetName val="خزان"/>
      <sheetName val="كميات"/>
    </sheetNames>
    <sheetDataSet>
      <sheetData sheetId="0"/>
      <sheetData sheetId="1"/>
      <sheetData sheetId="2">
        <row r="21">
          <cell r="D21">
            <v>210</v>
          </cell>
        </row>
      </sheetData>
      <sheetData sheetId="3">
        <row r="1">
          <cell r="D1" t="str">
            <v>المدهاره</v>
          </cell>
        </row>
      </sheetData>
      <sheetData sheetId="4"/>
      <sheetData sheetId="5"/>
      <sheetData sheetId="6">
        <row r="1">
          <cell r="H1" t="str">
            <v>السبرة</v>
          </cell>
        </row>
      </sheetData>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1"/>
      <sheetName val="G2"/>
      <sheetName val="Annex 1"/>
      <sheetName val="Annex2"/>
      <sheetName val="Annex 2"/>
      <sheetName val="Annex 3"/>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تدخل مياه الريف"/>
      <sheetName val="خلاصة تكلفة ابار الحشا"/>
      <sheetName val="عين التعاقي"/>
      <sheetName val="بئر زنق"/>
      <sheetName val="بئر المحره"/>
      <sheetName val="بئر ذي علب"/>
      <sheetName val="بئر حباله"/>
      <sheetName val="بئر الصدر"/>
      <sheetName val="بئر المنادب"/>
      <sheetName val="الخيارية"/>
      <sheetName val="حبيل يحيى"/>
      <sheetName val="الشامرية"/>
      <sheetName val="قشعة البر"/>
      <sheetName val="الحصين"/>
      <sheetName val="كيشار"/>
      <sheetName val="الدقة"/>
      <sheetName val="الاكام -زربة"/>
      <sheetName val="خربة المحمودي"/>
      <sheetName val="المعاهرة  - زربة"/>
      <sheetName val="الحجوف زربة"/>
      <sheetName val="ظكاعة زربة"/>
      <sheetName val="وعالي م"/>
      <sheetName val="الجرف م"/>
      <sheetName val="نجد حواس م"/>
      <sheetName val="وادي السليم م"/>
      <sheetName val="المزيا م"/>
      <sheetName val="الزجع م"/>
      <sheetName val="الصريم مشرقي"/>
      <sheetName val="حبيل الطويل"/>
      <sheetName val="الموبز"/>
      <sheetName val="الخلاو"/>
      <sheetName val="حبيل عيده"/>
      <sheetName val="النُجيد والحُبيل ودار القردعي"/>
      <sheetName val="الشبر"/>
      <sheetName val="الجواحي"/>
      <sheetName val="نيع"/>
      <sheetName val="العسقي"/>
      <sheetName val="المليح"/>
      <sheetName val="الجدل"/>
      <sheetName val="شعب الشعوس"/>
      <sheetName val="مروس"/>
      <sheetName val="الحجرين"/>
      <sheetName val="جداول كميات ابار الحشا"/>
      <sheetName val="كميات ابار الحشا"/>
      <sheetName val="S Tank"/>
      <sheetName val="ورقة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
          <cell r="C1">
            <v>0.55000000000000004</v>
          </cell>
        </row>
      </sheetData>
      <sheetData sheetId="4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تكلفة"/>
      <sheetName val="ملخص"/>
      <sheetName val="ت تقديرية"/>
      <sheetName val="الغدير"/>
      <sheetName val="اللداني"/>
      <sheetName val="الاعتزاز"/>
      <sheetName val="مجحز"/>
      <sheetName val="ض السهمان"/>
      <sheetName val="ق البيانات1"/>
      <sheetName val="ق البيانات 2"/>
      <sheetName val="ش خاصه"/>
      <sheetName val="المواصفات"/>
    </sheetNames>
    <sheetDataSet>
      <sheetData sheetId="0">
        <row r="8">
          <cell r="C8">
            <v>500</v>
          </cell>
          <cell r="H8">
            <v>25</v>
          </cell>
          <cell r="I8">
            <v>3</v>
          </cell>
          <cell r="J8">
            <v>4</v>
          </cell>
          <cell r="K8">
            <v>2.35</v>
          </cell>
          <cell r="L8">
            <v>0.2</v>
          </cell>
          <cell r="M8">
            <v>6</v>
          </cell>
          <cell r="N8">
            <v>1.9000000000000001</v>
          </cell>
          <cell r="O8">
            <v>14</v>
          </cell>
          <cell r="P8">
            <v>57</v>
          </cell>
          <cell r="Q8">
            <v>46</v>
          </cell>
          <cell r="R8">
            <v>103</v>
          </cell>
          <cell r="S8">
            <v>45</v>
          </cell>
          <cell r="T8">
            <v>25</v>
          </cell>
        </row>
        <row r="9">
          <cell r="H9">
            <v>40</v>
          </cell>
          <cell r="I9">
            <v>4.05</v>
          </cell>
          <cell r="J9">
            <v>4.05</v>
          </cell>
          <cell r="K9">
            <v>2.7</v>
          </cell>
          <cell r="L9">
            <v>0.2</v>
          </cell>
          <cell r="M9">
            <v>8</v>
          </cell>
          <cell r="N9">
            <v>2.4000000000000004</v>
          </cell>
          <cell r="O9">
            <v>18.100000000000001</v>
          </cell>
          <cell r="P9">
            <v>77</v>
          </cell>
          <cell r="Q9">
            <v>58</v>
          </cell>
          <cell r="R9">
            <v>135</v>
          </cell>
          <cell r="S9">
            <v>61</v>
          </cell>
          <cell r="T9">
            <v>31</v>
          </cell>
        </row>
        <row r="10">
          <cell r="H10">
            <v>50</v>
          </cell>
          <cell r="I10">
            <v>4</v>
          </cell>
          <cell r="J10">
            <v>5</v>
          </cell>
          <cell r="K10">
            <v>2.75</v>
          </cell>
          <cell r="L10">
            <v>0.2</v>
          </cell>
          <cell r="M10">
            <v>9</v>
          </cell>
          <cell r="N10">
            <v>2.8000000000000003</v>
          </cell>
          <cell r="O10">
            <v>20.8</v>
          </cell>
          <cell r="P10">
            <v>90</v>
          </cell>
          <cell r="Q10">
            <v>65</v>
          </cell>
          <cell r="R10">
            <v>155</v>
          </cell>
          <cell r="S10">
            <v>70</v>
          </cell>
          <cell r="T10">
            <v>36</v>
          </cell>
        </row>
        <row r="11">
          <cell r="H11">
            <v>60</v>
          </cell>
          <cell r="I11">
            <v>5</v>
          </cell>
          <cell r="J11">
            <v>5</v>
          </cell>
          <cell r="K11">
            <v>2.6500000000000004</v>
          </cell>
          <cell r="L11">
            <v>0.2</v>
          </cell>
          <cell r="M11">
            <v>11</v>
          </cell>
          <cell r="N11">
            <v>3.4000000000000004</v>
          </cell>
          <cell r="O11">
            <v>23.6</v>
          </cell>
          <cell r="P11">
            <v>103</v>
          </cell>
          <cell r="Q11">
            <v>70</v>
          </cell>
          <cell r="R11">
            <v>173</v>
          </cell>
          <cell r="S11">
            <v>78</v>
          </cell>
          <cell r="T11">
            <v>43</v>
          </cell>
        </row>
        <row r="12">
          <cell r="H12">
            <v>75</v>
          </cell>
          <cell r="I12">
            <v>5.0999999999999996</v>
          </cell>
          <cell r="J12">
            <v>6</v>
          </cell>
          <cell r="K12">
            <v>2.75</v>
          </cell>
          <cell r="L12">
            <v>0.2</v>
          </cell>
          <cell r="M12">
            <v>13</v>
          </cell>
          <cell r="N12">
            <v>4.1000000000000005</v>
          </cell>
          <cell r="O12">
            <v>27.5</v>
          </cell>
          <cell r="P12">
            <v>123</v>
          </cell>
          <cell r="Q12">
            <v>79</v>
          </cell>
          <cell r="R12">
            <v>202</v>
          </cell>
          <cell r="S12">
            <v>92</v>
          </cell>
          <cell r="T12">
            <v>50</v>
          </cell>
        </row>
        <row r="13">
          <cell r="H13">
            <v>100</v>
          </cell>
          <cell r="I13">
            <v>4.5</v>
          </cell>
          <cell r="J13">
            <v>7.5</v>
          </cell>
          <cell r="K13">
            <v>3.25</v>
          </cell>
          <cell r="L13">
            <v>0.2</v>
          </cell>
          <cell r="M13">
            <v>14</v>
          </cell>
          <cell r="N13">
            <v>4.4000000000000004</v>
          </cell>
          <cell r="O13">
            <v>32.4</v>
          </cell>
          <cell r="P13">
            <v>146</v>
          </cell>
          <cell r="Q13">
            <v>98</v>
          </cell>
          <cell r="R13">
            <v>244</v>
          </cell>
          <cell r="S13">
            <v>112</v>
          </cell>
          <cell r="T13">
            <v>54</v>
          </cell>
        </row>
        <row r="14">
          <cell r="H14">
            <v>150</v>
          </cell>
          <cell r="I14">
            <v>7.2</v>
          </cell>
          <cell r="J14">
            <v>7.2</v>
          </cell>
          <cell r="K14">
            <v>3.1500000000000004</v>
          </cell>
          <cell r="L14">
            <v>0.2</v>
          </cell>
          <cell r="M14">
            <v>25</v>
          </cell>
          <cell r="N14">
            <v>6.4</v>
          </cell>
          <cell r="O14">
            <v>45.6</v>
          </cell>
          <cell r="P14">
            <v>195</v>
          </cell>
          <cell r="Q14">
            <v>113</v>
          </cell>
          <cell r="R14">
            <v>308</v>
          </cell>
          <cell r="S14">
            <v>143</v>
          </cell>
          <cell r="T14">
            <v>76</v>
          </cell>
        </row>
        <row r="15">
          <cell r="H15">
            <v>200</v>
          </cell>
          <cell r="I15">
            <v>8</v>
          </cell>
          <cell r="J15">
            <v>8</v>
          </cell>
          <cell r="K15">
            <v>3.4000000000000004</v>
          </cell>
          <cell r="L15">
            <v>0.3</v>
          </cell>
          <cell r="M15">
            <v>32</v>
          </cell>
          <cell r="N15">
            <v>8.2000000000000011</v>
          </cell>
          <cell r="O15">
            <v>76.900000000000006</v>
          </cell>
          <cell r="P15">
            <v>237</v>
          </cell>
          <cell r="Q15">
            <v>136</v>
          </cell>
          <cell r="R15">
            <v>373</v>
          </cell>
          <cell r="S15">
            <v>173</v>
          </cell>
          <cell r="T15">
            <v>91</v>
          </cell>
        </row>
        <row r="16">
          <cell r="H16">
            <v>250</v>
          </cell>
          <cell r="I16">
            <v>8.8000000000000007</v>
          </cell>
          <cell r="J16">
            <v>8.8000000000000007</v>
          </cell>
          <cell r="K16">
            <v>3.5</v>
          </cell>
          <cell r="L16">
            <v>0.3</v>
          </cell>
          <cell r="M16">
            <v>37</v>
          </cell>
          <cell r="N16">
            <v>9.7000000000000011</v>
          </cell>
          <cell r="O16">
            <v>88.600000000000009</v>
          </cell>
          <cell r="P16">
            <v>279</v>
          </cell>
          <cell r="Q16">
            <v>153</v>
          </cell>
          <cell r="R16">
            <v>432</v>
          </cell>
          <cell r="S16">
            <v>201</v>
          </cell>
          <cell r="T16">
            <v>107</v>
          </cell>
        </row>
        <row r="17">
          <cell r="H17">
            <v>90</v>
          </cell>
          <cell r="I17">
            <v>5</v>
          </cell>
          <cell r="J17">
            <v>8</v>
          </cell>
          <cell r="K17">
            <v>2.5</v>
          </cell>
          <cell r="L17">
            <v>0.3</v>
          </cell>
          <cell r="M17">
            <v>21</v>
          </cell>
          <cell r="N17">
            <v>5.6000000000000005</v>
          </cell>
          <cell r="O17">
            <v>35.9</v>
          </cell>
          <cell r="P17">
            <v>105</v>
          </cell>
          <cell r="Q17">
            <v>87</v>
          </cell>
          <cell r="R17">
            <v>192</v>
          </cell>
          <cell r="S17">
            <v>105</v>
          </cell>
          <cell r="T17">
            <v>62</v>
          </cell>
        </row>
        <row r="34">
          <cell r="W34" t="str">
            <v>سعة الخزان</v>
          </cell>
          <cell r="X34" t="str">
            <v>خرسانة عادية</v>
          </cell>
          <cell r="Y34" t="str">
            <v>خرسانة مسلحة</v>
          </cell>
          <cell r="AC34" t="str">
            <v>الطرطشة</v>
          </cell>
          <cell r="AG34" t="str">
            <v>اجمالي التلبيس</v>
          </cell>
          <cell r="AK34" t="str">
            <v>دهان من الداخل</v>
          </cell>
          <cell r="AL34" t="str">
            <v>الحفر</v>
          </cell>
        </row>
        <row r="35">
          <cell r="Y35">
            <v>3</v>
          </cell>
          <cell r="Z35">
            <v>6</v>
          </cell>
          <cell r="AA35">
            <v>9</v>
          </cell>
          <cell r="AB35">
            <v>12</v>
          </cell>
          <cell r="AC35">
            <v>3</v>
          </cell>
          <cell r="AD35">
            <v>6</v>
          </cell>
          <cell r="AE35">
            <v>9</v>
          </cell>
          <cell r="AF35">
            <v>12</v>
          </cell>
          <cell r="AG35">
            <v>3</v>
          </cell>
          <cell r="AH35">
            <v>6</v>
          </cell>
          <cell r="AI35">
            <v>9</v>
          </cell>
          <cell r="AJ35">
            <v>12</v>
          </cell>
        </row>
        <row r="36">
          <cell r="W36">
            <v>100</v>
          </cell>
          <cell r="X36">
            <v>5.2</v>
          </cell>
          <cell r="Y36">
            <v>61</v>
          </cell>
          <cell r="Z36">
            <v>69</v>
          </cell>
          <cell r="AA36">
            <v>77</v>
          </cell>
          <cell r="AB36">
            <v>85</v>
          </cell>
          <cell r="AC36">
            <v>220</v>
          </cell>
          <cell r="AD36">
            <v>273</v>
          </cell>
          <cell r="AE36">
            <v>326</v>
          </cell>
          <cell r="AF36">
            <v>379</v>
          </cell>
          <cell r="AG36">
            <v>377</v>
          </cell>
          <cell r="AH36">
            <v>430</v>
          </cell>
          <cell r="AI36">
            <v>483</v>
          </cell>
          <cell r="AJ36">
            <v>536</v>
          </cell>
          <cell r="AK36">
            <v>116</v>
          </cell>
          <cell r="AL36">
            <v>60</v>
          </cell>
        </row>
        <row r="37">
          <cell r="W37">
            <v>60</v>
          </cell>
          <cell r="X37">
            <v>1.9</v>
          </cell>
          <cell r="Y37">
            <v>40</v>
          </cell>
          <cell r="Z37">
            <v>45</v>
          </cell>
          <cell r="AA37">
            <v>50</v>
          </cell>
          <cell r="AB37">
            <v>55</v>
          </cell>
          <cell r="AC37">
            <v>157</v>
          </cell>
          <cell r="AD37">
            <v>191</v>
          </cell>
          <cell r="AE37">
            <v>225</v>
          </cell>
          <cell r="AF37">
            <v>259</v>
          </cell>
          <cell r="AG37">
            <v>264</v>
          </cell>
          <cell r="AH37">
            <v>298</v>
          </cell>
          <cell r="AI37">
            <v>332</v>
          </cell>
          <cell r="AJ37">
            <v>366</v>
          </cell>
          <cell r="AK37">
            <v>82</v>
          </cell>
          <cell r="AL37">
            <v>40</v>
          </cell>
        </row>
        <row r="38">
          <cell r="W38">
            <v>50</v>
          </cell>
          <cell r="X38">
            <v>1.6</v>
          </cell>
          <cell r="Y38">
            <v>34</v>
          </cell>
          <cell r="Z38">
            <v>39</v>
          </cell>
          <cell r="AA38">
            <v>44</v>
          </cell>
          <cell r="AB38">
            <v>49</v>
          </cell>
          <cell r="AC38">
            <v>139</v>
          </cell>
          <cell r="AD38">
            <v>170</v>
          </cell>
          <cell r="AE38">
            <v>201</v>
          </cell>
          <cell r="AF38">
            <v>232</v>
          </cell>
          <cell r="AG38">
            <v>231</v>
          </cell>
          <cell r="AH38">
            <v>262</v>
          </cell>
          <cell r="AI38">
            <v>293</v>
          </cell>
          <cell r="AJ38">
            <v>324</v>
          </cell>
          <cell r="AK38">
            <v>72</v>
          </cell>
          <cell r="AL38">
            <v>40</v>
          </cell>
        </row>
        <row r="39">
          <cell r="W39">
            <v>40</v>
          </cell>
          <cell r="X39">
            <v>1.5</v>
          </cell>
          <cell r="Y39">
            <v>30</v>
          </cell>
          <cell r="Z39">
            <v>34</v>
          </cell>
          <cell r="AA39">
            <v>38</v>
          </cell>
          <cell r="AB39">
            <v>42</v>
          </cell>
          <cell r="AC39">
            <v>123</v>
          </cell>
          <cell r="AD39">
            <v>152</v>
          </cell>
          <cell r="AE39">
            <v>181</v>
          </cell>
          <cell r="AF39">
            <v>210</v>
          </cell>
          <cell r="AG39">
            <v>201</v>
          </cell>
          <cell r="AH39">
            <v>230</v>
          </cell>
          <cell r="AI39">
            <v>259</v>
          </cell>
          <cell r="AJ39">
            <v>288</v>
          </cell>
          <cell r="AK39">
            <v>62</v>
          </cell>
          <cell r="AL39">
            <v>40</v>
          </cell>
        </row>
        <row r="40">
          <cell r="W40">
            <v>25</v>
          </cell>
          <cell r="X40">
            <v>1.5</v>
          </cell>
          <cell r="Y40">
            <v>24</v>
          </cell>
          <cell r="Z40">
            <v>28</v>
          </cell>
          <cell r="AA40">
            <v>32</v>
          </cell>
          <cell r="AB40">
            <v>36</v>
          </cell>
          <cell r="AC40">
            <v>96</v>
          </cell>
          <cell r="AD40">
            <v>121</v>
          </cell>
          <cell r="AE40">
            <v>146</v>
          </cell>
          <cell r="AF40">
            <v>171</v>
          </cell>
          <cell r="AG40">
            <v>150</v>
          </cell>
          <cell r="AH40">
            <v>175</v>
          </cell>
          <cell r="AI40">
            <v>200</v>
          </cell>
          <cell r="AJ40">
            <v>225</v>
          </cell>
          <cell r="AK40">
            <v>45</v>
          </cell>
          <cell r="AL40">
            <v>40</v>
          </cell>
        </row>
      </sheetData>
      <sheetData sheetId="1" refreshError="1"/>
      <sheetData sheetId="2" refreshError="1"/>
      <sheetData sheetId="3" refreshError="1"/>
      <sheetData sheetId="4" refreshError="1"/>
      <sheetData sheetId="5" refreshError="1"/>
      <sheetData sheetId="6"/>
      <sheetData sheetId="7" refreshError="1"/>
      <sheetData sheetId="8">
        <row r="10">
          <cell r="D10" t="str">
            <v>بيت مجحز</v>
          </cell>
        </row>
      </sheetData>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26472-F9B9-4102-9681-9B3BFFDB2F16}">
  <sheetPr>
    <pageSetUpPr fitToPage="1"/>
  </sheetPr>
  <dimension ref="A1:IV36"/>
  <sheetViews>
    <sheetView tabSelected="1" view="pageBreakPreview" zoomScale="82" zoomScaleNormal="100" zoomScaleSheetLayoutView="100" workbookViewId="0">
      <selection activeCell="G32" sqref="G32:G33"/>
    </sheetView>
  </sheetViews>
  <sheetFormatPr defaultRowHeight="14.4"/>
  <cols>
    <col min="1" max="1" width="5.88671875" customWidth="1"/>
    <col min="2" max="2" width="83.5546875" customWidth="1"/>
    <col min="3" max="3" width="10.109375" customWidth="1"/>
    <col min="4" max="4" width="11.5546875" customWidth="1"/>
    <col min="5" max="5" width="9.5546875" hidden="1" customWidth="1"/>
    <col min="6" max="6" width="9.6640625" bestFit="1" customWidth="1"/>
    <col min="7" max="7" width="18.33203125" customWidth="1"/>
    <col min="8" max="8" width="9.5546875" hidden="1" customWidth="1"/>
    <col min="9" max="9" width="43.5546875" customWidth="1"/>
    <col min="257" max="257" width="5.88671875" customWidth="1"/>
    <col min="258" max="258" width="83.5546875" customWidth="1"/>
    <col min="259" max="259" width="5.88671875" customWidth="1"/>
    <col min="260" max="260" width="9.44140625" bestFit="1" customWidth="1"/>
    <col min="261" max="261" width="0" hidden="1" customWidth="1"/>
    <col min="262" max="262" width="9.6640625" bestFit="1" customWidth="1"/>
    <col min="263" max="263" width="11.109375" customWidth="1"/>
    <col min="264" max="264" width="0" hidden="1" customWidth="1"/>
    <col min="265" max="265" width="43.5546875" customWidth="1"/>
    <col min="513" max="513" width="5.88671875" customWidth="1"/>
    <col min="514" max="514" width="83.5546875" customWidth="1"/>
    <col min="515" max="515" width="5.88671875" customWidth="1"/>
    <col min="516" max="516" width="9.44140625" bestFit="1" customWidth="1"/>
    <col min="517" max="517" width="0" hidden="1" customWidth="1"/>
    <col min="518" max="518" width="9.6640625" bestFit="1" customWidth="1"/>
    <col min="519" max="519" width="11.109375" customWidth="1"/>
    <col min="520" max="520" width="0" hidden="1" customWidth="1"/>
    <col min="521" max="521" width="43.5546875" customWidth="1"/>
    <col min="769" max="769" width="5.88671875" customWidth="1"/>
    <col min="770" max="770" width="83.5546875" customWidth="1"/>
    <col min="771" max="771" width="5.88671875" customWidth="1"/>
    <col min="772" max="772" width="9.44140625" bestFit="1" customWidth="1"/>
    <col min="773" max="773" width="0" hidden="1" customWidth="1"/>
    <col min="774" max="774" width="9.6640625" bestFit="1" customWidth="1"/>
    <col min="775" max="775" width="11.109375" customWidth="1"/>
    <col min="776" max="776" width="0" hidden="1" customWidth="1"/>
    <col min="777" max="777" width="43.5546875" customWidth="1"/>
    <col min="1025" max="1025" width="5.88671875" customWidth="1"/>
    <col min="1026" max="1026" width="83.5546875" customWidth="1"/>
    <col min="1027" max="1027" width="5.88671875" customWidth="1"/>
    <col min="1028" max="1028" width="9.44140625" bestFit="1" customWidth="1"/>
    <col min="1029" max="1029" width="0" hidden="1" customWidth="1"/>
    <col min="1030" max="1030" width="9.6640625" bestFit="1" customWidth="1"/>
    <col min="1031" max="1031" width="11.109375" customWidth="1"/>
    <col min="1032" max="1032" width="0" hidden="1" customWidth="1"/>
    <col min="1033" max="1033" width="43.5546875" customWidth="1"/>
    <col min="1281" max="1281" width="5.88671875" customWidth="1"/>
    <col min="1282" max="1282" width="83.5546875" customWidth="1"/>
    <col min="1283" max="1283" width="5.88671875" customWidth="1"/>
    <col min="1284" max="1284" width="9.44140625" bestFit="1" customWidth="1"/>
    <col min="1285" max="1285" width="0" hidden="1" customWidth="1"/>
    <col min="1286" max="1286" width="9.6640625" bestFit="1" customWidth="1"/>
    <col min="1287" max="1287" width="11.109375" customWidth="1"/>
    <col min="1288" max="1288" width="0" hidden="1" customWidth="1"/>
    <col min="1289" max="1289" width="43.5546875" customWidth="1"/>
    <col min="1537" max="1537" width="5.88671875" customWidth="1"/>
    <col min="1538" max="1538" width="83.5546875" customWidth="1"/>
    <col min="1539" max="1539" width="5.88671875" customWidth="1"/>
    <col min="1540" max="1540" width="9.44140625" bestFit="1" customWidth="1"/>
    <col min="1541" max="1541" width="0" hidden="1" customWidth="1"/>
    <col min="1542" max="1542" width="9.6640625" bestFit="1" customWidth="1"/>
    <col min="1543" max="1543" width="11.109375" customWidth="1"/>
    <col min="1544" max="1544" width="0" hidden="1" customWidth="1"/>
    <col min="1545" max="1545" width="43.5546875" customWidth="1"/>
    <col min="1793" max="1793" width="5.88671875" customWidth="1"/>
    <col min="1794" max="1794" width="83.5546875" customWidth="1"/>
    <col min="1795" max="1795" width="5.88671875" customWidth="1"/>
    <col min="1796" max="1796" width="9.44140625" bestFit="1" customWidth="1"/>
    <col min="1797" max="1797" width="0" hidden="1" customWidth="1"/>
    <col min="1798" max="1798" width="9.6640625" bestFit="1" customWidth="1"/>
    <col min="1799" max="1799" width="11.109375" customWidth="1"/>
    <col min="1800" max="1800" width="0" hidden="1" customWidth="1"/>
    <col min="1801" max="1801" width="43.5546875" customWidth="1"/>
    <col min="2049" max="2049" width="5.88671875" customWidth="1"/>
    <col min="2050" max="2050" width="83.5546875" customWidth="1"/>
    <col min="2051" max="2051" width="5.88671875" customWidth="1"/>
    <col min="2052" max="2052" width="9.44140625" bestFit="1" customWidth="1"/>
    <col min="2053" max="2053" width="0" hidden="1" customWidth="1"/>
    <col min="2054" max="2054" width="9.6640625" bestFit="1" customWidth="1"/>
    <col min="2055" max="2055" width="11.109375" customWidth="1"/>
    <col min="2056" max="2056" width="0" hidden="1" customWidth="1"/>
    <col min="2057" max="2057" width="43.5546875" customWidth="1"/>
    <col min="2305" max="2305" width="5.88671875" customWidth="1"/>
    <col min="2306" max="2306" width="83.5546875" customWidth="1"/>
    <col min="2307" max="2307" width="5.88671875" customWidth="1"/>
    <col min="2308" max="2308" width="9.44140625" bestFit="1" customWidth="1"/>
    <col min="2309" max="2309" width="0" hidden="1" customWidth="1"/>
    <col min="2310" max="2310" width="9.6640625" bestFit="1" customWidth="1"/>
    <col min="2311" max="2311" width="11.109375" customWidth="1"/>
    <col min="2312" max="2312" width="0" hidden="1" customWidth="1"/>
    <col min="2313" max="2313" width="43.5546875" customWidth="1"/>
    <col min="2561" max="2561" width="5.88671875" customWidth="1"/>
    <col min="2562" max="2562" width="83.5546875" customWidth="1"/>
    <col min="2563" max="2563" width="5.88671875" customWidth="1"/>
    <col min="2564" max="2564" width="9.44140625" bestFit="1" customWidth="1"/>
    <col min="2565" max="2565" width="0" hidden="1" customWidth="1"/>
    <col min="2566" max="2566" width="9.6640625" bestFit="1" customWidth="1"/>
    <col min="2567" max="2567" width="11.109375" customWidth="1"/>
    <col min="2568" max="2568" width="0" hidden="1" customWidth="1"/>
    <col min="2569" max="2569" width="43.5546875" customWidth="1"/>
    <col min="2817" max="2817" width="5.88671875" customWidth="1"/>
    <col min="2818" max="2818" width="83.5546875" customWidth="1"/>
    <col min="2819" max="2819" width="5.88671875" customWidth="1"/>
    <col min="2820" max="2820" width="9.44140625" bestFit="1" customWidth="1"/>
    <col min="2821" max="2821" width="0" hidden="1" customWidth="1"/>
    <col min="2822" max="2822" width="9.6640625" bestFit="1" customWidth="1"/>
    <col min="2823" max="2823" width="11.109375" customWidth="1"/>
    <col min="2824" max="2824" width="0" hidden="1" customWidth="1"/>
    <col min="2825" max="2825" width="43.5546875" customWidth="1"/>
    <col min="3073" max="3073" width="5.88671875" customWidth="1"/>
    <col min="3074" max="3074" width="83.5546875" customWidth="1"/>
    <col min="3075" max="3075" width="5.88671875" customWidth="1"/>
    <col min="3076" max="3076" width="9.44140625" bestFit="1" customWidth="1"/>
    <col min="3077" max="3077" width="0" hidden="1" customWidth="1"/>
    <col min="3078" max="3078" width="9.6640625" bestFit="1" customWidth="1"/>
    <col min="3079" max="3079" width="11.109375" customWidth="1"/>
    <col min="3080" max="3080" width="0" hidden="1" customWidth="1"/>
    <col min="3081" max="3081" width="43.5546875" customWidth="1"/>
    <col min="3329" max="3329" width="5.88671875" customWidth="1"/>
    <col min="3330" max="3330" width="83.5546875" customWidth="1"/>
    <col min="3331" max="3331" width="5.88671875" customWidth="1"/>
    <col min="3332" max="3332" width="9.44140625" bestFit="1" customWidth="1"/>
    <col min="3333" max="3333" width="0" hidden="1" customWidth="1"/>
    <col min="3334" max="3334" width="9.6640625" bestFit="1" customWidth="1"/>
    <col min="3335" max="3335" width="11.109375" customWidth="1"/>
    <col min="3336" max="3336" width="0" hidden="1" customWidth="1"/>
    <col min="3337" max="3337" width="43.5546875" customWidth="1"/>
    <col min="3585" max="3585" width="5.88671875" customWidth="1"/>
    <col min="3586" max="3586" width="83.5546875" customWidth="1"/>
    <col min="3587" max="3587" width="5.88671875" customWidth="1"/>
    <col min="3588" max="3588" width="9.44140625" bestFit="1" customWidth="1"/>
    <col min="3589" max="3589" width="0" hidden="1" customWidth="1"/>
    <col min="3590" max="3590" width="9.6640625" bestFit="1" customWidth="1"/>
    <col min="3591" max="3591" width="11.109375" customWidth="1"/>
    <col min="3592" max="3592" width="0" hidden="1" customWidth="1"/>
    <col min="3593" max="3593" width="43.5546875" customWidth="1"/>
    <col min="3841" max="3841" width="5.88671875" customWidth="1"/>
    <col min="3842" max="3842" width="83.5546875" customWidth="1"/>
    <col min="3843" max="3843" width="5.88671875" customWidth="1"/>
    <col min="3844" max="3844" width="9.44140625" bestFit="1" customWidth="1"/>
    <col min="3845" max="3845" width="0" hidden="1" customWidth="1"/>
    <col min="3846" max="3846" width="9.6640625" bestFit="1" customWidth="1"/>
    <col min="3847" max="3847" width="11.109375" customWidth="1"/>
    <col min="3848" max="3848" width="0" hidden="1" customWidth="1"/>
    <col min="3849" max="3849" width="43.5546875" customWidth="1"/>
    <col min="4097" max="4097" width="5.88671875" customWidth="1"/>
    <col min="4098" max="4098" width="83.5546875" customWidth="1"/>
    <col min="4099" max="4099" width="5.88671875" customWidth="1"/>
    <col min="4100" max="4100" width="9.44140625" bestFit="1" customWidth="1"/>
    <col min="4101" max="4101" width="0" hidden="1" customWidth="1"/>
    <col min="4102" max="4102" width="9.6640625" bestFit="1" customWidth="1"/>
    <col min="4103" max="4103" width="11.109375" customWidth="1"/>
    <col min="4104" max="4104" width="0" hidden="1" customWidth="1"/>
    <col min="4105" max="4105" width="43.5546875" customWidth="1"/>
    <col min="4353" max="4353" width="5.88671875" customWidth="1"/>
    <col min="4354" max="4354" width="83.5546875" customWidth="1"/>
    <col min="4355" max="4355" width="5.88671875" customWidth="1"/>
    <col min="4356" max="4356" width="9.44140625" bestFit="1" customWidth="1"/>
    <col min="4357" max="4357" width="0" hidden="1" customWidth="1"/>
    <col min="4358" max="4358" width="9.6640625" bestFit="1" customWidth="1"/>
    <col min="4359" max="4359" width="11.109375" customWidth="1"/>
    <col min="4360" max="4360" width="0" hidden="1" customWidth="1"/>
    <col min="4361" max="4361" width="43.5546875" customWidth="1"/>
    <col min="4609" max="4609" width="5.88671875" customWidth="1"/>
    <col min="4610" max="4610" width="83.5546875" customWidth="1"/>
    <col min="4611" max="4611" width="5.88671875" customWidth="1"/>
    <col min="4612" max="4612" width="9.44140625" bestFit="1" customWidth="1"/>
    <col min="4613" max="4613" width="0" hidden="1" customWidth="1"/>
    <col min="4614" max="4614" width="9.6640625" bestFit="1" customWidth="1"/>
    <col min="4615" max="4615" width="11.109375" customWidth="1"/>
    <col min="4616" max="4616" width="0" hidden="1" customWidth="1"/>
    <col min="4617" max="4617" width="43.5546875" customWidth="1"/>
    <col min="4865" max="4865" width="5.88671875" customWidth="1"/>
    <col min="4866" max="4866" width="83.5546875" customWidth="1"/>
    <col min="4867" max="4867" width="5.88671875" customWidth="1"/>
    <col min="4868" max="4868" width="9.44140625" bestFit="1" customWidth="1"/>
    <col min="4869" max="4869" width="0" hidden="1" customWidth="1"/>
    <col min="4870" max="4870" width="9.6640625" bestFit="1" customWidth="1"/>
    <col min="4871" max="4871" width="11.109375" customWidth="1"/>
    <col min="4872" max="4872" width="0" hidden="1" customWidth="1"/>
    <col min="4873" max="4873" width="43.5546875" customWidth="1"/>
    <col min="5121" max="5121" width="5.88671875" customWidth="1"/>
    <col min="5122" max="5122" width="83.5546875" customWidth="1"/>
    <col min="5123" max="5123" width="5.88671875" customWidth="1"/>
    <col min="5124" max="5124" width="9.44140625" bestFit="1" customWidth="1"/>
    <col min="5125" max="5125" width="0" hidden="1" customWidth="1"/>
    <col min="5126" max="5126" width="9.6640625" bestFit="1" customWidth="1"/>
    <col min="5127" max="5127" width="11.109375" customWidth="1"/>
    <col min="5128" max="5128" width="0" hidden="1" customWidth="1"/>
    <col min="5129" max="5129" width="43.5546875" customWidth="1"/>
    <col min="5377" max="5377" width="5.88671875" customWidth="1"/>
    <col min="5378" max="5378" width="83.5546875" customWidth="1"/>
    <col min="5379" max="5379" width="5.88671875" customWidth="1"/>
    <col min="5380" max="5380" width="9.44140625" bestFit="1" customWidth="1"/>
    <col min="5381" max="5381" width="0" hidden="1" customWidth="1"/>
    <col min="5382" max="5382" width="9.6640625" bestFit="1" customWidth="1"/>
    <col min="5383" max="5383" width="11.109375" customWidth="1"/>
    <col min="5384" max="5384" width="0" hidden="1" customWidth="1"/>
    <col min="5385" max="5385" width="43.5546875" customWidth="1"/>
    <col min="5633" max="5633" width="5.88671875" customWidth="1"/>
    <col min="5634" max="5634" width="83.5546875" customWidth="1"/>
    <col min="5635" max="5635" width="5.88671875" customWidth="1"/>
    <col min="5636" max="5636" width="9.44140625" bestFit="1" customWidth="1"/>
    <col min="5637" max="5637" width="0" hidden="1" customWidth="1"/>
    <col min="5638" max="5638" width="9.6640625" bestFit="1" customWidth="1"/>
    <col min="5639" max="5639" width="11.109375" customWidth="1"/>
    <col min="5640" max="5640" width="0" hidden="1" customWidth="1"/>
    <col min="5641" max="5641" width="43.5546875" customWidth="1"/>
    <col min="5889" max="5889" width="5.88671875" customWidth="1"/>
    <col min="5890" max="5890" width="83.5546875" customWidth="1"/>
    <col min="5891" max="5891" width="5.88671875" customWidth="1"/>
    <col min="5892" max="5892" width="9.44140625" bestFit="1" customWidth="1"/>
    <col min="5893" max="5893" width="0" hidden="1" customWidth="1"/>
    <col min="5894" max="5894" width="9.6640625" bestFit="1" customWidth="1"/>
    <col min="5895" max="5895" width="11.109375" customWidth="1"/>
    <col min="5896" max="5896" width="0" hidden="1" customWidth="1"/>
    <col min="5897" max="5897" width="43.5546875" customWidth="1"/>
    <col min="6145" max="6145" width="5.88671875" customWidth="1"/>
    <col min="6146" max="6146" width="83.5546875" customWidth="1"/>
    <col min="6147" max="6147" width="5.88671875" customWidth="1"/>
    <col min="6148" max="6148" width="9.44140625" bestFit="1" customWidth="1"/>
    <col min="6149" max="6149" width="0" hidden="1" customWidth="1"/>
    <col min="6150" max="6150" width="9.6640625" bestFit="1" customWidth="1"/>
    <col min="6151" max="6151" width="11.109375" customWidth="1"/>
    <col min="6152" max="6152" width="0" hidden="1" customWidth="1"/>
    <col min="6153" max="6153" width="43.5546875" customWidth="1"/>
    <col min="6401" max="6401" width="5.88671875" customWidth="1"/>
    <col min="6402" max="6402" width="83.5546875" customWidth="1"/>
    <col min="6403" max="6403" width="5.88671875" customWidth="1"/>
    <col min="6404" max="6404" width="9.44140625" bestFit="1" customWidth="1"/>
    <col min="6405" max="6405" width="0" hidden="1" customWidth="1"/>
    <col min="6406" max="6406" width="9.6640625" bestFit="1" customWidth="1"/>
    <col min="6407" max="6407" width="11.109375" customWidth="1"/>
    <col min="6408" max="6408" width="0" hidden="1" customWidth="1"/>
    <col min="6409" max="6409" width="43.5546875" customWidth="1"/>
    <col min="6657" max="6657" width="5.88671875" customWidth="1"/>
    <col min="6658" max="6658" width="83.5546875" customWidth="1"/>
    <col min="6659" max="6659" width="5.88671875" customWidth="1"/>
    <col min="6660" max="6660" width="9.44140625" bestFit="1" customWidth="1"/>
    <col min="6661" max="6661" width="0" hidden="1" customWidth="1"/>
    <col min="6662" max="6662" width="9.6640625" bestFit="1" customWidth="1"/>
    <col min="6663" max="6663" width="11.109375" customWidth="1"/>
    <col min="6664" max="6664" width="0" hidden="1" customWidth="1"/>
    <col min="6665" max="6665" width="43.5546875" customWidth="1"/>
    <col min="6913" max="6913" width="5.88671875" customWidth="1"/>
    <col min="6914" max="6914" width="83.5546875" customWidth="1"/>
    <col min="6915" max="6915" width="5.88671875" customWidth="1"/>
    <col min="6916" max="6916" width="9.44140625" bestFit="1" customWidth="1"/>
    <col min="6917" max="6917" width="0" hidden="1" customWidth="1"/>
    <col min="6918" max="6918" width="9.6640625" bestFit="1" customWidth="1"/>
    <col min="6919" max="6919" width="11.109375" customWidth="1"/>
    <col min="6920" max="6920" width="0" hidden="1" customWidth="1"/>
    <col min="6921" max="6921" width="43.5546875" customWidth="1"/>
    <col min="7169" max="7169" width="5.88671875" customWidth="1"/>
    <col min="7170" max="7170" width="83.5546875" customWidth="1"/>
    <col min="7171" max="7171" width="5.88671875" customWidth="1"/>
    <col min="7172" max="7172" width="9.44140625" bestFit="1" customWidth="1"/>
    <col min="7173" max="7173" width="0" hidden="1" customWidth="1"/>
    <col min="7174" max="7174" width="9.6640625" bestFit="1" customWidth="1"/>
    <col min="7175" max="7175" width="11.109375" customWidth="1"/>
    <col min="7176" max="7176" width="0" hidden="1" customWidth="1"/>
    <col min="7177" max="7177" width="43.5546875" customWidth="1"/>
    <col min="7425" max="7425" width="5.88671875" customWidth="1"/>
    <col min="7426" max="7426" width="83.5546875" customWidth="1"/>
    <col min="7427" max="7427" width="5.88671875" customWidth="1"/>
    <col min="7428" max="7428" width="9.44140625" bestFit="1" customWidth="1"/>
    <col min="7429" max="7429" width="0" hidden="1" customWidth="1"/>
    <col min="7430" max="7430" width="9.6640625" bestFit="1" customWidth="1"/>
    <col min="7431" max="7431" width="11.109375" customWidth="1"/>
    <col min="7432" max="7432" width="0" hidden="1" customWidth="1"/>
    <col min="7433" max="7433" width="43.5546875" customWidth="1"/>
    <col min="7681" max="7681" width="5.88671875" customWidth="1"/>
    <col min="7682" max="7682" width="83.5546875" customWidth="1"/>
    <col min="7683" max="7683" width="5.88671875" customWidth="1"/>
    <col min="7684" max="7684" width="9.44140625" bestFit="1" customWidth="1"/>
    <col min="7685" max="7685" width="0" hidden="1" customWidth="1"/>
    <col min="7686" max="7686" width="9.6640625" bestFit="1" customWidth="1"/>
    <col min="7687" max="7687" width="11.109375" customWidth="1"/>
    <col min="7688" max="7688" width="0" hidden="1" customWidth="1"/>
    <col min="7689" max="7689" width="43.5546875" customWidth="1"/>
    <col min="7937" max="7937" width="5.88671875" customWidth="1"/>
    <col min="7938" max="7938" width="83.5546875" customWidth="1"/>
    <col min="7939" max="7939" width="5.88671875" customWidth="1"/>
    <col min="7940" max="7940" width="9.44140625" bestFit="1" customWidth="1"/>
    <col min="7941" max="7941" width="0" hidden="1" customWidth="1"/>
    <col min="7942" max="7942" width="9.6640625" bestFit="1" customWidth="1"/>
    <col min="7943" max="7943" width="11.109375" customWidth="1"/>
    <col min="7944" max="7944" width="0" hidden="1" customWidth="1"/>
    <col min="7945" max="7945" width="43.5546875" customWidth="1"/>
    <col min="8193" max="8193" width="5.88671875" customWidth="1"/>
    <col min="8194" max="8194" width="83.5546875" customWidth="1"/>
    <col min="8195" max="8195" width="5.88671875" customWidth="1"/>
    <col min="8196" max="8196" width="9.44140625" bestFit="1" customWidth="1"/>
    <col min="8197" max="8197" width="0" hidden="1" customWidth="1"/>
    <col min="8198" max="8198" width="9.6640625" bestFit="1" customWidth="1"/>
    <col min="8199" max="8199" width="11.109375" customWidth="1"/>
    <col min="8200" max="8200" width="0" hidden="1" customWidth="1"/>
    <col min="8201" max="8201" width="43.5546875" customWidth="1"/>
    <col min="8449" max="8449" width="5.88671875" customWidth="1"/>
    <col min="8450" max="8450" width="83.5546875" customWidth="1"/>
    <col min="8451" max="8451" width="5.88671875" customWidth="1"/>
    <col min="8452" max="8452" width="9.44140625" bestFit="1" customWidth="1"/>
    <col min="8453" max="8453" width="0" hidden="1" customWidth="1"/>
    <col min="8454" max="8454" width="9.6640625" bestFit="1" customWidth="1"/>
    <col min="8455" max="8455" width="11.109375" customWidth="1"/>
    <col min="8456" max="8456" width="0" hidden="1" customWidth="1"/>
    <col min="8457" max="8457" width="43.5546875" customWidth="1"/>
    <col min="8705" max="8705" width="5.88671875" customWidth="1"/>
    <col min="8706" max="8706" width="83.5546875" customWidth="1"/>
    <col min="8707" max="8707" width="5.88671875" customWidth="1"/>
    <col min="8708" max="8708" width="9.44140625" bestFit="1" customWidth="1"/>
    <col min="8709" max="8709" width="0" hidden="1" customWidth="1"/>
    <col min="8710" max="8710" width="9.6640625" bestFit="1" customWidth="1"/>
    <col min="8711" max="8711" width="11.109375" customWidth="1"/>
    <col min="8712" max="8712" width="0" hidden="1" customWidth="1"/>
    <col min="8713" max="8713" width="43.5546875" customWidth="1"/>
    <col min="8961" max="8961" width="5.88671875" customWidth="1"/>
    <col min="8962" max="8962" width="83.5546875" customWidth="1"/>
    <col min="8963" max="8963" width="5.88671875" customWidth="1"/>
    <col min="8964" max="8964" width="9.44140625" bestFit="1" customWidth="1"/>
    <col min="8965" max="8965" width="0" hidden="1" customWidth="1"/>
    <col min="8966" max="8966" width="9.6640625" bestFit="1" customWidth="1"/>
    <col min="8967" max="8967" width="11.109375" customWidth="1"/>
    <col min="8968" max="8968" width="0" hidden="1" customWidth="1"/>
    <col min="8969" max="8969" width="43.5546875" customWidth="1"/>
    <col min="9217" max="9217" width="5.88671875" customWidth="1"/>
    <col min="9218" max="9218" width="83.5546875" customWidth="1"/>
    <col min="9219" max="9219" width="5.88671875" customWidth="1"/>
    <col min="9220" max="9220" width="9.44140625" bestFit="1" customWidth="1"/>
    <col min="9221" max="9221" width="0" hidden="1" customWidth="1"/>
    <col min="9222" max="9222" width="9.6640625" bestFit="1" customWidth="1"/>
    <col min="9223" max="9223" width="11.109375" customWidth="1"/>
    <col min="9224" max="9224" width="0" hidden="1" customWidth="1"/>
    <col min="9225" max="9225" width="43.5546875" customWidth="1"/>
    <col min="9473" max="9473" width="5.88671875" customWidth="1"/>
    <col min="9474" max="9474" width="83.5546875" customWidth="1"/>
    <col min="9475" max="9475" width="5.88671875" customWidth="1"/>
    <col min="9476" max="9476" width="9.44140625" bestFit="1" customWidth="1"/>
    <col min="9477" max="9477" width="0" hidden="1" customWidth="1"/>
    <col min="9478" max="9478" width="9.6640625" bestFit="1" customWidth="1"/>
    <col min="9479" max="9479" width="11.109375" customWidth="1"/>
    <col min="9480" max="9480" width="0" hidden="1" customWidth="1"/>
    <col min="9481" max="9481" width="43.5546875" customWidth="1"/>
    <col min="9729" max="9729" width="5.88671875" customWidth="1"/>
    <col min="9730" max="9730" width="83.5546875" customWidth="1"/>
    <col min="9731" max="9731" width="5.88671875" customWidth="1"/>
    <col min="9732" max="9732" width="9.44140625" bestFit="1" customWidth="1"/>
    <col min="9733" max="9733" width="0" hidden="1" customWidth="1"/>
    <col min="9734" max="9734" width="9.6640625" bestFit="1" customWidth="1"/>
    <col min="9735" max="9735" width="11.109375" customWidth="1"/>
    <col min="9736" max="9736" width="0" hidden="1" customWidth="1"/>
    <col min="9737" max="9737" width="43.5546875" customWidth="1"/>
    <col min="9985" max="9985" width="5.88671875" customWidth="1"/>
    <col min="9986" max="9986" width="83.5546875" customWidth="1"/>
    <col min="9987" max="9987" width="5.88671875" customWidth="1"/>
    <col min="9988" max="9988" width="9.44140625" bestFit="1" customWidth="1"/>
    <col min="9989" max="9989" width="0" hidden="1" customWidth="1"/>
    <col min="9990" max="9990" width="9.6640625" bestFit="1" customWidth="1"/>
    <col min="9991" max="9991" width="11.109375" customWidth="1"/>
    <col min="9992" max="9992" width="0" hidden="1" customWidth="1"/>
    <col min="9993" max="9993" width="43.5546875" customWidth="1"/>
    <col min="10241" max="10241" width="5.88671875" customWidth="1"/>
    <col min="10242" max="10242" width="83.5546875" customWidth="1"/>
    <col min="10243" max="10243" width="5.88671875" customWidth="1"/>
    <col min="10244" max="10244" width="9.44140625" bestFit="1" customWidth="1"/>
    <col min="10245" max="10245" width="0" hidden="1" customWidth="1"/>
    <col min="10246" max="10246" width="9.6640625" bestFit="1" customWidth="1"/>
    <col min="10247" max="10247" width="11.109375" customWidth="1"/>
    <col min="10248" max="10248" width="0" hidden="1" customWidth="1"/>
    <col min="10249" max="10249" width="43.5546875" customWidth="1"/>
    <col min="10497" max="10497" width="5.88671875" customWidth="1"/>
    <col min="10498" max="10498" width="83.5546875" customWidth="1"/>
    <col min="10499" max="10499" width="5.88671875" customWidth="1"/>
    <col min="10500" max="10500" width="9.44140625" bestFit="1" customWidth="1"/>
    <col min="10501" max="10501" width="0" hidden="1" customWidth="1"/>
    <col min="10502" max="10502" width="9.6640625" bestFit="1" customWidth="1"/>
    <col min="10503" max="10503" width="11.109375" customWidth="1"/>
    <col min="10504" max="10504" width="0" hidden="1" customWidth="1"/>
    <col min="10505" max="10505" width="43.5546875" customWidth="1"/>
    <col min="10753" max="10753" width="5.88671875" customWidth="1"/>
    <col min="10754" max="10754" width="83.5546875" customWidth="1"/>
    <col min="10755" max="10755" width="5.88671875" customWidth="1"/>
    <col min="10756" max="10756" width="9.44140625" bestFit="1" customWidth="1"/>
    <col min="10757" max="10757" width="0" hidden="1" customWidth="1"/>
    <col min="10758" max="10758" width="9.6640625" bestFit="1" customWidth="1"/>
    <col min="10759" max="10759" width="11.109375" customWidth="1"/>
    <col min="10760" max="10760" width="0" hidden="1" customWidth="1"/>
    <col min="10761" max="10761" width="43.5546875" customWidth="1"/>
    <col min="11009" max="11009" width="5.88671875" customWidth="1"/>
    <col min="11010" max="11010" width="83.5546875" customWidth="1"/>
    <col min="11011" max="11011" width="5.88671875" customWidth="1"/>
    <col min="11012" max="11012" width="9.44140625" bestFit="1" customWidth="1"/>
    <col min="11013" max="11013" width="0" hidden="1" customWidth="1"/>
    <col min="11014" max="11014" width="9.6640625" bestFit="1" customWidth="1"/>
    <col min="11015" max="11015" width="11.109375" customWidth="1"/>
    <col min="11016" max="11016" width="0" hidden="1" customWidth="1"/>
    <col min="11017" max="11017" width="43.5546875" customWidth="1"/>
    <col min="11265" max="11265" width="5.88671875" customWidth="1"/>
    <col min="11266" max="11266" width="83.5546875" customWidth="1"/>
    <col min="11267" max="11267" width="5.88671875" customWidth="1"/>
    <col min="11268" max="11268" width="9.44140625" bestFit="1" customWidth="1"/>
    <col min="11269" max="11269" width="0" hidden="1" customWidth="1"/>
    <col min="11270" max="11270" width="9.6640625" bestFit="1" customWidth="1"/>
    <col min="11271" max="11271" width="11.109375" customWidth="1"/>
    <col min="11272" max="11272" width="0" hidden="1" customWidth="1"/>
    <col min="11273" max="11273" width="43.5546875" customWidth="1"/>
    <col min="11521" max="11521" width="5.88671875" customWidth="1"/>
    <col min="11522" max="11522" width="83.5546875" customWidth="1"/>
    <col min="11523" max="11523" width="5.88671875" customWidth="1"/>
    <col min="11524" max="11524" width="9.44140625" bestFit="1" customWidth="1"/>
    <col min="11525" max="11525" width="0" hidden="1" customWidth="1"/>
    <col min="11526" max="11526" width="9.6640625" bestFit="1" customWidth="1"/>
    <col min="11527" max="11527" width="11.109375" customWidth="1"/>
    <col min="11528" max="11528" width="0" hidden="1" customWidth="1"/>
    <col min="11529" max="11529" width="43.5546875" customWidth="1"/>
    <col min="11777" max="11777" width="5.88671875" customWidth="1"/>
    <col min="11778" max="11778" width="83.5546875" customWidth="1"/>
    <col min="11779" max="11779" width="5.88671875" customWidth="1"/>
    <col min="11780" max="11780" width="9.44140625" bestFit="1" customWidth="1"/>
    <col min="11781" max="11781" width="0" hidden="1" customWidth="1"/>
    <col min="11782" max="11782" width="9.6640625" bestFit="1" customWidth="1"/>
    <col min="11783" max="11783" width="11.109375" customWidth="1"/>
    <col min="11784" max="11784" width="0" hidden="1" customWidth="1"/>
    <col min="11785" max="11785" width="43.5546875" customWidth="1"/>
    <col min="12033" max="12033" width="5.88671875" customWidth="1"/>
    <col min="12034" max="12034" width="83.5546875" customWidth="1"/>
    <col min="12035" max="12035" width="5.88671875" customWidth="1"/>
    <col min="12036" max="12036" width="9.44140625" bestFit="1" customWidth="1"/>
    <col min="12037" max="12037" width="0" hidden="1" customWidth="1"/>
    <col min="12038" max="12038" width="9.6640625" bestFit="1" customWidth="1"/>
    <col min="12039" max="12039" width="11.109375" customWidth="1"/>
    <col min="12040" max="12040" width="0" hidden="1" customWidth="1"/>
    <col min="12041" max="12041" width="43.5546875" customWidth="1"/>
    <col min="12289" max="12289" width="5.88671875" customWidth="1"/>
    <col min="12290" max="12290" width="83.5546875" customWidth="1"/>
    <col min="12291" max="12291" width="5.88671875" customWidth="1"/>
    <col min="12292" max="12292" width="9.44140625" bestFit="1" customWidth="1"/>
    <col min="12293" max="12293" width="0" hidden="1" customWidth="1"/>
    <col min="12294" max="12294" width="9.6640625" bestFit="1" customWidth="1"/>
    <col min="12295" max="12295" width="11.109375" customWidth="1"/>
    <col min="12296" max="12296" width="0" hidden="1" customWidth="1"/>
    <col min="12297" max="12297" width="43.5546875" customWidth="1"/>
    <col min="12545" max="12545" width="5.88671875" customWidth="1"/>
    <col min="12546" max="12546" width="83.5546875" customWidth="1"/>
    <col min="12547" max="12547" width="5.88671875" customWidth="1"/>
    <col min="12548" max="12548" width="9.44140625" bestFit="1" customWidth="1"/>
    <col min="12549" max="12549" width="0" hidden="1" customWidth="1"/>
    <col min="12550" max="12550" width="9.6640625" bestFit="1" customWidth="1"/>
    <col min="12551" max="12551" width="11.109375" customWidth="1"/>
    <col min="12552" max="12552" width="0" hidden="1" customWidth="1"/>
    <col min="12553" max="12553" width="43.5546875" customWidth="1"/>
    <col min="12801" max="12801" width="5.88671875" customWidth="1"/>
    <col min="12802" max="12802" width="83.5546875" customWidth="1"/>
    <col min="12803" max="12803" width="5.88671875" customWidth="1"/>
    <col min="12804" max="12804" width="9.44140625" bestFit="1" customWidth="1"/>
    <col min="12805" max="12805" width="0" hidden="1" customWidth="1"/>
    <col min="12806" max="12806" width="9.6640625" bestFit="1" customWidth="1"/>
    <col min="12807" max="12807" width="11.109375" customWidth="1"/>
    <col min="12808" max="12808" width="0" hidden="1" customWidth="1"/>
    <col min="12809" max="12809" width="43.5546875" customWidth="1"/>
    <col min="13057" max="13057" width="5.88671875" customWidth="1"/>
    <col min="13058" max="13058" width="83.5546875" customWidth="1"/>
    <col min="13059" max="13059" width="5.88671875" customWidth="1"/>
    <col min="13060" max="13060" width="9.44140625" bestFit="1" customWidth="1"/>
    <col min="13061" max="13061" width="0" hidden="1" customWidth="1"/>
    <col min="13062" max="13062" width="9.6640625" bestFit="1" customWidth="1"/>
    <col min="13063" max="13063" width="11.109375" customWidth="1"/>
    <col min="13064" max="13064" width="0" hidden="1" customWidth="1"/>
    <col min="13065" max="13065" width="43.5546875" customWidth="1"/>
    <col min="13313" max="13313" width="5.88671875" customWidth="1"/>
    <col min="13314" max="13314" width="83.5546875" customWidth="1"/>
    <col min="13315" max="13315" width="5.88671875" customWidth="1"/>
    <col min="13316" max="13316" width="9.44140625" bestFit="1" customWidth="1"/>
    <col min="13317" max="13317" width="0" hidden="1" customWidth="1"/>
    <col min="13318" max="13318" width="9.6640625" bestFit="1" customWidth="1"/>
    <col min="13319" max="13319" width="11.109375" customWidth="1"/>
    <col min="13320" max="13320" width="0" hidden="1" customWidth="1"/>
    <col min="13321" max="13321" width="43.5546875" customWidth="1"/>
    <col min="13569" max="13569" width="5.88671875" customWidth="1"/>
    <col min="13570" max="13570" width="83.5546875" customWidth="1"/>
    <col min="13571" max="13571" width="5.88671875" customWidth="1"/>
    <col min="13572" max="13572" width="9.44140625" bestFit="1" customWidth="1"/>
    <col min="13573" max="13573" width="0" hidden="1" customWidth="1"/>
    <col min="13574" max="13574" width="9.6640625" bestFit="1" customWidth="1"/>
    <col min="13575" max="13575" width="11.109375" customWidth="1"/>
    <col min="13576" max="13576" width="0" hidden="1" customWidth="1"/>
    <col min="13577" max="13577" width="43.5546875" customWidth="1"/>
    <col min="13825" max="13825" width="5.88671875" customWidth="1"/>
    <col min="13826" max="13826" width="83.5546875" customWidth="1"/>
    <col min="13827" max="13827" width="5.88671875" customWidth="1"/>
    <col min="13828" max="13828" width="9.44140625" bestFit="1" customWidth="1"/>
    <col min="13829" max="13829" width="0" hidden="1" customWidth="1"/>
    <col min="13830" max="13830" width="9.6640625" bestFit="1" customWidth="1"/>
    <col min="13831" max="13831" width="11.109375" customWidth="1"/>
    <col min="13832" max="13832" width="0" hidden="1" customWidth="1"/>
    <col min="13833" max="13833" width="43.5546875" customWidth="1"/>
    <col min="14081" max="14081" width="5.88671875" customWidth="1"/>
    <col min="14082" max="14082" width="83.5546875" customWidth="1"/>
    <col min="14083" max="14083" width="5.88671875" customWidth="1"/>
    <col min="14084" max="14084" width="9.44140625" bestFit="1" customWidth="1"/>
    <col min="14085" max="14085" width="0" hidden="1" customWidth="1"/>
    <col min="14086" max="14086" width="9.6640625" bestFit="1" customWidth="1"/>
    <col min="14087" max="14087" width="11.109375" customWidth="1"/>
    <col min="14088" max="14088" width="0" hidden="1" customWidth="1"/>
    <col min="14089" max="14089" width="43.5546875" customWidth="1"/>
    <col min="14337" max="14337" width="5.88671875" customWidth="1"/>
    <col min="14338" max="14338" width="83.5546875" customWidth="1"/>
    <col min="14339" max="14339" width="5.88671875" customWidth="1"/>
    <col min="14340" max="14340" width="9.44140625" bestFit="1" customWidth="1"/>
    <col min="14341" max="14341" width="0" hidden="1" customWidth="1"/>
    <col min="14342" max="14342" width="9.6640625" bestFit="1" customWidth="1"/>
    <col min="14343" max="14343" width="11.109375" customWidth="1"/>
    <col min="14344" max="14344" width="0" hidden="1" customWidth="1"/>
    <col min="14345" max="14345" width="43.5546875" customWidth="1"/>
    <col min="14593" max="14593" width="5.88671875" customWidth="1"/>
    <col min="14594" max="14594" width="83.5546875" customWidth="1"/>
    <col min="14595" max="14595" width="5.88671875" customWidth="1"/>
    <col min="14596" max="14596" width="9.44140625" bestFit="1" customWidth="1"/>
    <col min="14597" max="14597" width="0" hidden="1" customWidth="1"/>
    <col min="14598" max="14598" width="9.6640625" bestFit="1" customWidth="1"/>
    <col min="14599" max="14599" width="11.109375" customWidth="1"/>
    <col min="14600" max="14600" width="0" hidden="1" customWidth="1"/>
    <col min="14601" max="14601" width="43.5546875" customWidth="1"/>
    <col min="14849" max="14849" width="5.88671875" customWidth="1"/>
    <col min="14850" max="14850" width="83.5546875" customWidth="1"/>
    <col min="14851" max="14851" width="5.88671875" customWidth="1"/>
    <col min="14852" max="14852" width="9.44140625" bestFit="1" customWidth="1"/>
    <col min="14853" max="14853" width="0" hidden="1" customWidth="1"/>
    <col min="14854" max="14854" width="9.6640625" bestFit="1" customWidth="1"/>
    <col min="14855" max="14855" width="11.109375" customWidth="1"/>
    <col min="14856" max="14856" width="0" hidden="1" customWidth="1"/>
    <col min="14857" max="14857" width="43.5546875" customWidth="1"/>
    <col min="15105" max="15105" width="5.88671875" customWidth="1"/>
    <col min="15106" max="15106" width="83.5546875" customWidth="1"/>
    <col min="15107" max="15107" width="5.88671875" customWidth="1"/>
    <col min="15108" max="15108" width="9.44140625" bestFit="1" customWidth="1"/>
    <col min="15109" max="15109" width="0" hidden="1" customWidth="1"/>
    <col min="15110" max="15110" width="9.6640625" bestFit="1" customWidth="1"/>
    <col min="15111" max="15111" width="11.109375" customWidth="1"/>
    <col min="15112" max="15112" width="0" hidden="1" customWidth="1"/>
    <col min="15113" max="15113" width="43.5546875" customWidth="1"/>
    <col min="15361" max="15361" width="5.88671875" customWidth="1"/>
    <col min="15362" max="15362" width="83.5546875" customWidth="1"/>
    <col min="15363" max="15363" width="5.88671875" customWidth="1"/>
    <col min="15364" max="15364" width="9.44140625" bestFit="1" customWidth="1"/>
    <col min="15365" max="15365" width="0" hidden="1" customWidth="1"/>
    <col min="15366" max="15366" width="9.6640625" bestFit="1" customWidth="1"/>
    <col min="15367" max="15367" width="11.109375" customWidth="1"/>
    <col min="15368" max="15368" width="0" hidden="1" customWidth="1"/>
    <col min="15369" max="15369" width="43.5546875" customWidth="1"/>
    <col min="15617" max="15617" width="5.88671875" customWidth="1"/>
    <col min="15618" max="15618" width="83.5546875" customWidth="1"/>
    <col min="15619" max="15619" width="5.88671875" customWidth="1"/>
    <col min="15620" max="15620" width="9.44140625" bestFit="1" customWidth="1"/>
    <col min="15621" max="15621" width="0" hidden="1" customWidth="1"/>
    <col min="15622" max="15622" width="9.6640625" bestFit="1" customWidth="1"/>
    <col min="15623" max="15623" width="11.109375" customWidth="1"/>
    <col min="15624" max="15624" width="0" hidden="1" customWidth="1"/>
    <col min="15625" max="15625" width="43.5546875" customWidth="1"/>
    <col min="15873" max="15873" width="5.88671875" customWidth="1"/>
    <col min="15874" max="15874" width="83.5546875" customWidth="1"/>
    <col min="15875" max="15875" width="5.88671875" customWidth="1"/>
    <col min="15876" max="15876" width="9.44140625" bestFit="1" customWidth="1"/>
    <col min="15877" max="15877" width="0" hidden="1" customWidth="1"/>
    <col min="15878" max="15878" width="9.6640625" bestFit="1" customWidth="1"/>
    <col min="15879" max="15879" width="11.109375" customWidth="1"/>
    <col min="15880" max="15880" width="0" hidden="1" customWidth="1"/>
    <col min="15881" max="15881" width="43.5546875" customWidth="1"/>
    <col min="16129" max="16129" width="5.88671875" customWidth="1"/>
    <col min="16130" max="16130" width="83.5546875" customWidth="1"/>
    <col min="16131" max="16131" width="5.88671875" customWidth="1"/>
    <col min="16132" max="16132" width="9.44140625" bestFit="1" customWidth="1"/>
    <col min="16133" max="16133" width="0" hidden="1" customWidth="1"/>
    <col min="16134" max="16134" width="9.6640625" bestFit="1" customWidth="1"/>
    <col min="16135" max="16135" width="11.109375" customWidth="1"/>
    <col min="16136" max="16136" width="0" hidden="1" customWidth="1"/>
    <col min="16137" max="16137" width="43.5546875" customWidth="1"/>
  </cols>
  <sheetData>
    <row r="1" spans="1:256" ht="15" customHeight="1">
      <c r="A1" s="146"/>
      <c r="B1" s="147"/>
      <c r="C1" s="147"/>
      <c r="D1" s="147"/>
      <c r="E1" s="147"/>
      <c r="F1" s="147"/>
      <c r="G1" s="147"/>
      <c r="H1" s="147"/>
      <c r="I1" s="147"/>
      <c r="J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ht="15" customHeight="1">
      <c r="A2" s="147"/>
      <c r="B2" s="147"/>
      <c r="C2" s="147"/>
      <c r="D2" s="147"/>
      <c r="E2" s="147"/>
      <c r="F2" s="147"/>
      <c r="G2" s="147"/>
      <c r="H2" s="147"/>
      <c r="I2" s="147"/>
      <c r="J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ht="86.25" customHeight="1">
      <c r="A3" s="147"/>
      <c r="B3" s="147"/>
      <c r="C3" s="147"/>
      <c r="D3" s="147"/>
      <c r="E3" s="147"/>
      <c r="F3" s="147"/>
      <c r="G3" s="147"/>
      <c r="H3" s="147"/>
      <c r="I3" s="147"/>
      <c r="J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ht="21.6" customHeight="1" thickBot="1">
      <c r="A4" s="148" t="s">
        <v>68</v>
      </c>
      <c r="B4" s="148"/>
      <c r="C4" s="148"/>
      <c r="D4" s="148"/>
      <c r="E4" s="148"/>
      <c r="F4" s="148"/>
      <c r="G4" s="148"/>
      <c r="H4" s="148"/>
      <c r="I4" s="148"/>
      <c r="J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ht="15" customHeight="1">
      <c r="A5" s="149" t="s">
        <v>0</v>
      </c>
      <c r="B5" s="151" t="s">
        <v>1</v>
      </c>
      <c r="C5" s="153" t="s">
        <v>2</v>
      </c>
      <c r="D5" s="155" t="s">
        <v>3</v>
      </c>
      <c r="E5" s="156"/>
      <c r="F5" s="18" t="s">
        <v>4</v>
      </c>
      <c r="G5" s="155" t="s">
        <v>5</v>
      </c>
      <c r="H5" s="156"/>
      <c r="I5" s="157" t="s">
        <v>6</v>
      </c>
    </row>
    <row r="6" spans="1:256" ht="18" customHeight="1" thickBot="1">
      <c r="A6" s="150"/>
      <c r="B6" s="152"/>
      <c r="C6" s="154"/>
      <c r="D6" s="19" t="s">
        <v>7</v>
      </c>
      <c r="E6" s="19" t="s">
        <v>8</v>
      </c>
      <c r="F6" s="19" t="s">
        <v>9</v>
      </c>
      <c r="G6" s="19" t="s">
        <v>7</v>
      </c>
      <c r="H6" s="19" t="s">
        <v>8</v>
      </c>
      <c r="I6" s="158"/>
    </row>
    <row r="7" spans="1:256" s="6" customFormat="1" ht="28.2" thickBot="1">
      <c r="A7" s="58">
        <v>1</v>
      </c>
      <c r="B7" s="59" t="s">
        <v>45</v>
      </c>
      <c r="C7" s="60"/>
      <c r="D7" s="60"/>
      <c r="E7" s="60"/>
      <c r="F7" s="60"/>
      <c r="G7" s="60"/>
      <c r="H7" s="60"/>
      <c r="I7" s="61"/>
    </row>
    <row r="8" spans="1:256" s="6" customFormat="1">
      <c r="A8" s="121">
        <v>1.1000000000000001</v>
      </c>
      <c r="B8" s="26" t="s">
        <v>46</v>
      </c>
      <c r="C8" s="119" t="s">
        <v>91</v>
      </c>
      <c r="D8" s="159">
        <v>600</v>
      </c>
      <c r="E8" s="62">
        <v>330</v>
      </c>
      <c r="F8" s="115"/>
      <c r="G8" s="115"/>
      <c r="H8" s="47">
        <f>F8*E8</f>
        <v>0</v>
      </c>
      <c r="I8" s="144"/>
    </row>
    <row r="9" spans="1:256" s="6" customFormat="1">
      <c r="A9" s="122"/>
      <c r="B9" s="63" t="s">
        <v>48</v>
      </c>
      <c r="C9" s="120"/>
      <c r="D9" s="140"/>
      <c r="E9" s="62"/>
      <c r="F9" s="116"/>
      <c r="G9" s="116"/>
      <c r="H9" s="47"/>
      <c r="I9" s="145"/>
    </row>
    <row r="10" spans="1:256" s="6" customFormat="1">
      <c r="A10" s="123">
        <v>1.2</v>
      </c>
      <c r="B10" s="26" t="s">
        <v>47</v>
      </c>
      <c r="C10" s="125" t="s">
        <v>10</v>
      </c>
      <c r="D10" s="139">
        <v>1</v>
      </c>
      <c r="E10" s="38">
        <v>2</v>
      </c>
      <c r="F10" s="129"/>
      <c r="G10" s="125"/>
      <c r="H10" s="32">
        <f>F10*E10</f>
        <v>0</v>
      </c>
      <c r="I10" s="133"/>
    </row>
    <row r="11" spans="1:256" s="6" customFormat="1" ht="33.75" customHeight="1">
      <c r="A11" s="122"/>
      <c r="B11" s="64" t="s">
        <v>49</v>
      </c>
      <c r="C11" s="120"/>
      <c r="D11" s="140"/>
      <c r="E11" s="62"/>
      <c r="F11" s="116"/>
      <c r="G11" s="120"/>
      <c r="H11" s="47"/>
      <c r="I11" s="135"/>
    </row>
    <row r="12" spans="1:256" s="6" customFormat="1" ht="33.75" customHeight="1">
      <c r="A12" s="141">
        <v>1.3</v>
      </c>
      <c r="B12" s="96" t="s">
        <v>103</v>
      </c>
      <c r="C12" s="125" t="s">
        <v>25</v>
      </c>
      <c r="D12" s="125">
        <v>35</v>
      </c>
      <c r="E12" s="95"/>
      <c r="F12" s="125"/>
      <c r="G12" s="125"/>
      <c r="H12" s="75"/>
      <c r="I12" s="50"/>
    </row>
    <row r="13" spans="1:256" s="6" customFormat="1" ht="33.75" customHeight="1" thickBot="1">
      <c r="A13" s="142"/>
      <c r="B13" s="96" t="s">
        <v>102</v>
      </c>
      <c r="C13" s="120"/>
      <c r="D13" s="120"/>
      <c r="E13" s="95"/>
      <c r="F13" s="120"/>
      <c r="G13" s="120"/>
      <c r="H13" s="75"/>
      <c r="I13" s="50"/>
    </row>
    <row r="14" spans="1:256" s="6" customFormat="1" ht="19.5" customHeight="1" thickBot="1">
      <c r="A14" s="138" t="s">
        <v>11</v>
      </c>
      <c r="B14" s="110"/>
      <c r="C14" s="40"/>
      <c r="D14" s="41"/>
      <c r="E14" s="41"/>
      <c r="F14" s="41"/>
      <c r="G14" s="42"/>
      <c r="H14" s="42">
        <f>SUM(H8:H11)</f>
        <v>0</v>
      </c>
      <c r="I14" s="43"/>
    </row>
    <row r="15" spans="1:256" s="6" customFormat="1" ht="28.2" thickBot="1">
      <c r="A15" s="20">
        <v>2</v>
      </c>
      <c r="B15" s="59" t="s">
        <v>51</v>
      </c>
      <c r="C15" s="60"/>
      <c r="D15" s="60"/>
      <c r="E15" s="60"/>
      <c r="F15" s="60"/>
      <c r="G15" s="60"/>
      <c r="H15" s="60"/>
      <c r="I15" s="61"/>
    </row>
    <row r="16" spans="1:256" s="6" customFormat="1">
      <c r="A16" s="121">
        <v>2.1</v>
      </c>
      <c r="B16" s="26" t="s">
        <v>63</v>
      </c>
      <c r="C16" s="119" t="s">
        <v>10</v>
      </c>
      <c r="D16" s="117">
        <v>1</v>
      </c>
      <c r="E16" s="29">
        <v>2</v>
      </c>
      <c r="F16" s="115"/>
      <c r="G16" s="113"/>
      <c r="H16" s="32">
        <f t="shared" ref="H16" si="0">F16*E16</f>
        <v>0</v>
      </c>
      <c r="I16" s="136"/>
    </row>
    <row r="17" spans="1:9" s="6" customFormat="1" ht="22.2" customHeight="1" thickBot="1">
      <c r="A17" s="122"/>
      <c r="B17" s="63" t="s">
        <v>64</v>
      </c>
      <c r="C17" s="120"/>
      <c r="D17" s="118"/>
      <c r="E17" s="46"/>
      <c r="F17" s="116"/>
      <c r="G17" s="114"/>
      <c r="H17" s="47"/>
      <c r="I17" s="135"/>
    </row>
    <row r="18" spans="1:9" s="6" customFormat="1" ht="15.75" customHeight="1" thickBot="1">
      <c r="A18" s="109" t="s">
        <v>42</v>
      </c>
      <c r="B18" s="137"/>
      <c r="C18" s="40"/>
      <c r="D18" s="41"/>
      <c r="E18" s="41"/>
      <c r="F18" s="41"/>
      <c r="G18" s="42">
        <f>SUM(G16:G17)</f>
        <v>0</v>
      </c>
      <c r="H18" s="42">
        <f>SUM(H16)</f>
        <v>0</v>
      </c>
      <c r="I18" s="43"/>
    </row>
    <row r="19" spans="1:9" s="6" customFormat="1" ht="28.2" thickBot="1">
      <c r="A19" s="58">
        <v>4</v>
      </c>
      <c r="B19" s="59" t="s">
        <v>44</v>
      </c>
      <c r="C19" s="60"/>
      <c r="D19" s="60"/>
      <c r="E19" s="60"/>
      <c r="F19" s="60"/>
      <c r="G19" s="60"/>
      <c r="H19" s="60"/>
      <c r="I19" s="61"/>
    </row>
    <row r="20" spans="1:9" s="6" customFormat="1" ht="41.4">
      <c r="A20" s="121">
        <v>4.0999999999999996</v>
      </c>
      <c r="B20" s="81" t="s">
        <v>54</v>
      </c>
      <c r="C20" s="119" t="s">
        <v>13</v>
      </c>
      <c r="D20" s="117">
        <v>500</v>
      </c>
      <c r="E20" s="82">
        <v>330</v>
      </c>
      <c r="F20" s="115"/>
      <c r="G20" s="113"/>
      <c r="H20" s="83">
        <f t="shared" ref="H20:H24" si="1">F20*E20</f>
        <v>0</v>
      </c>
      <c r="I20" s="136"/>
    </row>
    <row r="21" spans="1:9" s="6" customFormat="1" ht="45" customHeight="1">
      <c r="A21" s="122"/>
      <c r="B21" s="64" t="s">
        <v>52</v>
      </c>
      <c r="C21" s="120"/>
      <c r="D21" s="118"/>
      <c r="E21" s="46"/>
      <c r="F21" s="116"/>
      <c r="G21" s="114"/>
      <c r="H21" s="47"/>
      <c r="I21" s="135"/>
    </row>
    <row r="22" spans="1:9" s="6" customFormat="1" ht="60" customHeight="1">
      <c r="A22" s="123">
        <v>4.2</v>
      </c>
      <c r="B22" s="26" t="s">
        <v>50</v>
      </c>
      <c r="C22" s="125" t="s">
        <v>13</v>
      </c>
      <c r="D22" s="127">
        <v>500</v>
      </c>
      <c r="E22" s="29">
        <v>330</v>
      </c>
      <c r="F22" s="129"/>
      <c r="G22" s="131"/>
      <c r="H22" s="32">
        <f t="shared" si="1"/>
        <v>0</v>
      </c>
      <c r="I22" s="133"/>
    </row>
    <row r="23" spans="1:9" s="6" customFormat="1" ht="45.75" customHeight="1">
      <c r="A23" s="122"/>
      <c r="B23" s="64" t="s">
        <v>53</v>
      </c>
      <c r="C23" s="120"/>
      <c r="D23" s="118"/>
      <c r="E23" s="46"/>
      <c r="F23" s="116"/>
      <c r="G23" s="114"/>
      <c r="H23" s="47"/>
      <c r="I23" s="135"/>
    </row>
    <row r="24" spans="1:9" s="6" customFormat="1" ht="55.2">
      <c r="A24" s="123">
        <v>4.3</v>
      </c>
      <c r="B24" s="26" t="s">
        <v>14</v>
      </c>
      <c r="C24" s="125" t="s">
        <v>15</v>
      </c>
      <c r="D24" s="127">
        <v>2</v>
      </c>
      <c r="E24" s="29">
        <v>330</v>
      </c>
      <c r="F24" s="129"/>
      <c r="G24" s="131"/>
      <c r="H24" s="32">
        <f t="shared" si="1"/>
        <v>0</v>
      </c>
      <c r="I24" s="133"/>
    </row>
    <row r="25" spans="1:9" s="6" customFormat="1" ht="34.200000000000003" customHeight="1">
      <c r="A25" s="122"/>
      <c r="B25" s="64" t="s">
        <v>16</v>
      </c>
      <c r="C25" s="120"/>
      <c r="D25" s="118"/>
      <c r="E25" s="46"/>
      <c r="F25" s="116"/>
      <c r="G25" s="114"/>
      <c r="H25" s="47"/>
      <c r="I25" s="135"/>
    </row>
    <row r="26" spans="1:9" s="6" customFormat="1" ht="34.200000000000003" customHeight="1">
      <c r="A26" s="123">
        <v>4.4000000000000004</v>
      </c>
      <c r="B26" s="26" t="s">
        <v>82</v>
      </c>
      <c r="C26" s="125" t="s">
        <v>74</v>
      </c>
      <c r="D26" s="127">
        <v>1</v>
      </c>
      <c r="E26" s="29"/>
      <c r="F26" s="129"/>
      <c r="G26" s="131"/>
      <c r="H26" s="32"/>
      <c r="I26" s="133"/>
    </row>
    <row r="27" spans="1:9" s="6" customFormat="1" ht="34.200000000000003" customHeight="1">
      <c r="A27" s="122"/>
      <c r="B27" s="64" t="s">
        <v>83</v>
      </c>
      <c r="C27" s="120"/>
      <c r="D27" s="118"/>
      <c r="E27" s="46"/>
      <c r="F27" s="116"/>
      <c r="G27" s="114"/>
      <c r="H27" s="47"/>
      <c r="I27" s="135"/>
    </row>
    <row r="28" spans="1:9" s="6" customFormat="1" ht="21" customHeight="1">
      <c r="A28" s="123">
        <v>4.5</v>
      </c>
      <c r="B28" s="26" t="s">
        <v>17</v>
      </c>
      <c r="C28" s="125" t="s">
        <v>15</v>
      </c>
      <c r="D28" s="127">
        <v>2</v>
      </c>
      <c r="E28" s="29"/>
      <c r="F28" s="129"/>
      <c r="G28" s="131"/>
      <c r="H28" s="39"/>
      <c r="I28" s="133"/>
    </row>
    <row r="29" spans="1:9" s="6" customFormat="1" ht="21" customHeight="1">
      <c r="A29" s="124"/>
      <c r="B29" s="80" t="s">
        <v>18</v>
      </c>
      <c r="C29" s="126"/>
      <c r="D29" s="128"/>
      <c r="E29" s="28"/>
      <c r="F29" s="130"/>
      <c r="G29" s="132"/>
      <c r="H29" s="30"/>
      <c r="I29" s="134"/>
    </row>
    <row r="30" spans="1:9" s="6" customFormat="1" ht="21" customHeight="1">
      <c r="A30" s="123">
        <v>4.5999999999999996</v>
      </c>
      <c r="B30" s="7" t="s">
        <v>93</v>
      </c>
      <c r="C30" s="125" t="s">
        <v>74</v>
      </c>
      <c r="D30" s="167">
        <v>1</v>
      </c>
      <c r="E30" s="165"/>
      <c r="F30" s="169"/>
      <c r="G30" s="131"/>
      <c r="H30" s="39"/>
      <c r="I30" s="133"/>
    </row>
    <row r="31" spans="1:9" s="6" customFormat="1" ht="21" customHeight="1" thickBot="1">
      <c r="A31" s="161"/>
      <c r="B31" s="13" t="s">
        <v>94</v>
      </c>
      <c r="C31" s="126"/>
      <c r="D31" s="168"/>
      <c r="E31" s="166"/>
      <c r="F31" s="170"/>
      <c r="G31" s="114"/>
      <c r="H31" s="86"/>
      <c r="I31" s="160"/>
    </row>
    <row r="32" spans="1:9" s="6" customFormat="1" ht="52.2" customHeight="1">
      <c r="A32" s="123">
        <v>4.7</v>
      </c>
      <c r="B32" s="26" t="s">
        <v>96</v>
      </c>
      <c r="C32" s="125" t="s">
        <v>74</v>
      </c>
      <c r="D32" s="127">
        <v>1</v>
      </c>
      <c r="E32" s="29"/>
      <c r="F32" s="129"/>
      <c r="G32" s="131"/>
      <c r="H32" s="39"/>
      <c r="I32" s="133"/>
    </row>
    <row r="33" spans="1:9" s="6" customFormat="1" ht="31.8" customHeight="1" thickBot="1">
      <c r="A33" s="161"/>
      <c r="B33" s="84" t="s">
        <v>95</v>
      </c>
      <c r="C33" s="162"/>
      <c r="D33" s="163"/>
      <c r="E33" s="85"/>
      <c r="F33" s="164"/>
      <c r="G33" s="132"/>
      <c r="H33" s="86"/>
      <c r="I33" s="160"/>
    </row>
    <row r="34" spans="1:9" s="6" customFormat="1" ht="15" thickBot="1">
      <c r="A34" s="109" t="s">
        <v>12</v>
      </c>
      <c r="B34" s="110"/>
      <c r="C34" s="40"/>
      <c r="D34" s="41"/>
      <c r="E34" s="41"/>
      <c r="F34" s="41"/>
      <c r="G34" s="42"/>
      <c r="H34" s="42">
        <f>SUM(H20:H25)</f>
        <v>0</v>
      </c>
      <c r="I34" s="43"/>
    </row>
    <row r="35" spans="1:9" s="6" customFormat="1" ht="15" thickBot="1">
      <c r="A35" s="111" t="s">
        <v>19</v>
      </c>
      <c r="B35" s="112"/>
      <c r="C35" s="51"/>
      <c r="D35" s="51"/>
      <c r="E35" s="51"/>
      <c r="F35" s="52"/>
      <c r="G35" s="52"/>
      <c r="H35" s="52" t="e">
        <f>#REF!+#REF!+#REF!</f>
        <v>#REF!</v>
      </c>
      <c r="I35" s="53"/>
    </row>
    <row r="36" spans="1:9" s="6" customFormat="1">
      <c r="A36" s="143" t="s">
        <v>43</v>
      </c>
      <c r="B36" s="143"/>
      <c r="C36" s="78"/>
      <c r="D36" s="78"/>
      <c r="E36" s="78"/>
      <c r="F36" s="79"/>
      <c r="G36" s="79">
        <f>G35+'Solar Pump '!F36</f>
        <v>0</v>
      </c>
      <c r="H36" s="79" t="e">
        <f>H19+#REF!+#REF!</f>
        <v>#REF!</v>
      </c>
      <c r="I36" s="79"/>
    </row>
  </sheetData>
  <mergeCells count="79">
    <mergeCell ref="I30:I31"/>
    <mergeCell ref="E30:E31"/>
    <mergeCell ref="A30:A31"/>
    <mergeCell ref="C30:C31"/>
    <mergeCell ref="D30:D31"/>
    <mergeCell ref="F30:F31"/>
    <mergeCell ref="G30:G31"/>
    <mergeCell ref="I32:I33"/>
    <mergeCell ref="A32:A33"/>
    <mergeCell ref="C32:C33"/>
    <mergeCell ref="D32:D33"/>
    <mergeCell ref="F32:F33"/>
    <mergeCell ref="G32:G33"/>
    <mergeCell ref="A36:B36"/>
    <mergeCell ref="I8:I9"/>
    <mergeCell ref="A1:I3"/>
    <mergeCell ref="A4:I4"/>
    <mergeCell ref="A5:A6"/>
    <mergeCell ref="B5:B6"/>
    <mergeCell ref="C5:C6"/>
    <mergeCell ref="D5:E5"/>
    <mergeCell ref="G5:H5"/>
    <mergeCell ref="I5:I6"/>
    <mergeCell ref="A8:A9"/>
    <mergeCell ref="C8:C9"/>
    <mergeCell ref="D8:D9"/>
    <mergeCell ref="F8:F9"/>
    <mergeCell ref="G8:G9"/>
    <mergeCell ref="I16:I17"/>
    <mergeCell ref="G10:G11"/>
    <mergeCell ref="I10:I11"/>
    <mergeCell ref="A18:B18"/>
    <mergeCell ref="A14:B14"/>
    <mergeCell ref="A10:A11"/>
    <mergeCell ref="C10:C11"/>
    <mergeCell ref="D10:D11"/>
    <mergeCell ref="F10:F11"/>
    <mergeCell ref="A12:A13"/>
    <mergeCell ref="C12:C13"/>
    <mergeCell ref="D12:D13"/>
    <mergeCell ref="F12:F13"/>
    <mergeCell ref="G12:G13"/>
    <mergeCell ref="G22:G23"/>
    <mergeCell ref="I22:I23"/>
    <mergeCell ref="I20:I21"/>
    <mergeCell ref="A20:A21"/>
    <mergeCell ref="C20:C21"/>
    <mergeCell ref="D20:D21"/>
    <mergeCell ref="F20:F21"/>
    <mergeCell ref="G20:G21"/>
    <mergeCell ref="I28:I29"/>
    <mergeCell ref="A24:A25"/>
    <mergeCell ref="C24:C25"/>
    <mergeCell ref="D24:D25"/>
    <mergeCell ref="F24:F25"/>
    <mergeCell ref="G24:G25"/>
    <mergeCell ref="I24:I25"/>
    <mergeCell ref="A26:A27"/>
    <mergeCell ref="C26:C27"/>
    <mergeCell ref="D26:D27"/>
    <mergeCell ref="F26:F27"/>
    <mergeCell ref="G26:G27"/>
    <mergeCell ref="I26:I27"/>
    <mergeCell ref="A34:B34"/>
    <mergeCell ref="A35:B35"/>
    <mergeCell ref="G16:G17"/>
    <mergeCell ref="F16:F17"/>
    <mergeCell ref="D16:D17"/>
    <mergeCell ref="C16:C17"/>
    <mergeCell ref="A16:A17"/>
    <mergeCell ref="A28:A29"/>
    <mergeCell ref="C28:C29"/>
    <mergeCell ref="D28:D29"/>
    <mergeCell ref="F28:F29"/>
    <mergeCell ref="G28:G29"/>
    <mergeCell ref="A22:A23"/>
    <mergeCell ref="C22:C23"/>
    <mergeCell ref="D22:D23"/>
    <mergeCell ref="F22:F23"/>
  </mergeCells>
  <printOptions horizontalCentered="1" verticalCentered="1"/>
  <pageMargins left="0.70866141732283505" right="0.70866141732283505" top="0.74803149606299202" bottom="0.74803149606299202" header="0.31496062992126" footer="0.31496062992126"/>
  <pageSetup paperSize="9" scale="40" orientation="landscape" r:id="rId1"/>
  <rowBreaks count="1" manualBreakCount="1">
    <brk id="17"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FCDCD-5CBD-4F74-B201-B89D3351DB7D}">
  <dimension ref="A1:IU36"/>
  <sheetViews>
    <sheetView topLeftCell="A24" zoomScale="89" zoomScaleNormal="89" zoomScaleSheetLayoutView="86" workbookViewId="0">
      <selection activeCell="E9" sqref="E9:F36"/>
    </sheetView>
  </sheetViews>
  <sheetFormatPr defaultColWidth="9.109375" defaultRowHeight="13.8"/>
  <cols>
    <col min="1" max="1" width="7.6640625" style="17" customWidth="1"/>
    <col min="2" max="2" width="73.77734375" style="17" customWidth="1"/>
    <col min="3" max="3" width="9.109375" style="17"/>
    <col min="4" max="4" width="10.5546875" style="17" customWidth="1"/>
    <col min="5" max="5" width="11.6640625" style="17" customWidth="1"/>
    <col min="6" max="6" width="12.5546875" style="17" customWidth="1"/>
    <col min="7" max="7" width="9.5546875" style="17" hidden="1" customWidth="1"/>
    <col min="8" max="8" width="29.33203125" style="17" customWidth="1"/>
    <col min="9" max="255" width="9.109375" style="17"/>
    <col min="256" max="256" width="7.6640625" style="17" customWidth="1"/>
    <col min="257" max="257" width="69.5546875" style="17" customWidth="1"/>
    <col min="258" max="258" width="9.109375" style="17"/>
    <col min="259" max="259" width="10.5546875" style="17" customWidth="1"/>
    <col min="260" max="260" width="0" style="17" hidden="1" customWidth="1"/>
    <col min="261" max="261" width="11.6640625" style="17" customWidth="1"/>
    <col min="262" max="262" width="12.5546875" style="17" customWidth="1"/>
    <col min="263" max="263" width="0" style="17" hidden="1" customWidth="1"/>
    <col min="264" max="264" width="29.33203125" style="17" customWidth="1"/>
    <col min="265" max="511" width="9.109375" style="17"/>
    <col min="512" max="512" width="7.6640625" style="17" customWidth="1"/>
    <col min="513" max="513" width="69.5546875" style="17" customWidth="1"/>
    <col min="514" max="514" width="9.109375" style="17"/>
    <col min="515" max="515" width="10.5546875" style="17" customWidth="1"/>
    <col min="516" max="516" width="0" style="17" hidden="1" customWidth="1"/>
    <col min="517" max="517" width="11.6640625" style="17" customWidth="1"/>
    <col min="518" max="518" width="12.5546875" style="17" customWidth="1"/>
    <col min="519" max="519" width="0" style="17" hidden="1" customWidth="1"/>
    <col min="520" max="520" width="29.33203125" style="17" customWidth="1"/>
    <col min="521" max="767" width="9.109375" style="17"/>
    <col min="768" max="768" width="7.6640625" style="17" customWidth="1"/>
    <col min="769" max="769" width="69.5546875" style="17" customWidth="1"/>
    <col min="770" max="770" width="9.109375" style="17"/>
    <col min="771" max="771" width="10.5546875" style="17" customWidth="1"/>
    <col min="772" max="772" width="0" style="17" hidden="1" customWidth="1"/>
    <col min="773" max="773" width="11.6640625" style="17" customWidth="1"/>
    <col min="774" max="774" width="12.5546875" style="17" customWidth="1"/>
    <col min="775" max="775" width="0" style="17" hidden="1" customWidth="1"/>
    <col min="776" max="776" width="29.33203125" style="17" customWidth="1"/>
    <col min="777" max="1023" width="9.109375" style="17"/>
    <col min="1024" max="1024" width="7.6640625" style="17" customWidth="1"/>
    <col min="1025" max="1025" width="69.5546875" style="17" customWidth="1"/>
    <col min="1026" max="1026" width="9.109375" style="17"/>
    <col min="1027" max="1027" width="10.5546875" style="17" customWidth="1"/>
    <col min="1028" max="1028" width="0" style="17" hidden="1" customWidth="1"/>
    <col min="1029" max="1029" width="11.6640625" style="17" customWidth="1"/>
    <col min="1030" max="1030" width="12.5546875" style="17" customWidth="1"/>
    <col min="1031" max="1031" width="0" style="17" hidden="1" customWidth="1"/>
    <col min="1032" max="1032" width="29.33203125" style="17" customWidth="1"/>
    <col min="1033" max="1279" width="9.109375" style="17"/>
    <col min="1280" max="1280" width="7.6640625" style="17" customWidth="1"/>
    <col min="1281" max="1281" width="69.5546875" style="17" customWidth="1"/>
    <col min="1282" max="1282" width="9.109375" style="17"/>
    <col min="1283" max="1283" width="10.5546875" style="17" customWidth="1"/>
    <col min="1284" max="1284" width="0" style="17" hidden="1" customWidth="1"/>
    <col min="1285" max="1285" width="11.6640625" style="17" customWidth="1"/>
    <col min="1286" max="1286" width="12.5546875" style="17" customWidth="1"/>
    <col min="1287" max="1287" width="0" style="17" hidden="1" customWidth="1"/>
    <col min="1288" max="1288" width="29.33203125" style="17" customWidth="1"/>
    <col min="1289" max="1535" width="9.109375" style="17"/>
    <col min="1536" max="1536" width="7.6640625" style="17" customWidth="1"/>
    <col min="1537" max="1537" width="69.5546875" style="17" customWidth="1"/>
    <col min="1538" max="1538" width="9.109375" style="17"/>
    <col min="1539" max="1539" width="10.5546875" style="17" customWidth="1"/>
    <col min="1540" max="1540" width="0" style="17" hidden="1" customWidth="1"/>
    <col min="1541" max="1541" width="11.6640625" style="17" customWidth="1"/>
    <col min="1542" max="1542" width="12.5546875" style="17" customWidth="1"/>
    <col min="1543" max="1543" width="0" style="17" hidden="1" customWidth="1"/>
    <col min="1544" max="1544" width="29.33203125" style="17" customWidth="1"/>
    <col min="1545" max="1791" width="9.109375" style="17"/>
    <col min="1792" max="1792" width="7.6640625" style="17" customWidth="1"/>
    <col min="1793" max="1793" width="69.5546875" style="17" customWidth="1"/>
    <col min="1794" max="1794" width="9.109375" style="17"/>
    <col min="1795" max="1795" width="10.5546875" style="17" customWidth="1"/>
    <col min="1796" max="1796" width="0" style="17" hidden="1" customWidth="1"/>
    <col min="1797" max="1797" width="11.6640625" style="17" customWidth="1"/>
    <col min="1798" max="1798" width="12.5546875" style="17" customWidth="1"/>
    <col min="1799" max="1799" width="0" style="17" hidden="1" customWidth="1"/>
    <col min="1800" max="1800" width="29.33203125" style="17" customWidth="1"/>
    <col min="1801" max="2047" width="9.109375" style="17"/>
    <col min="2048" max="2048" width="7.6640625" style="17" customWidth="1"/>
    <col min="2049" max="2049" width="69.5546875" style="17" customWidth="1"/>
    <col min="2050" max="2050" width="9.109375" style="17"/>
    <col min="2051" max="2051" width="10.5546875" style="17" customWidth="1"/>
    <col min="2052" max="2052" width="0" style="17" hidden="1" customWidth="1"/>
    <col min="2053" max="2053" width="11.6640625" style="17" customWidth="1"/>
    <col min="2054" max="2054" width="12.5546875" style="17" customWidth="1"/>
    <col min="2055" max="2055" width="0" style="17" hidden="1" customWidth="1"/>
    <col min="2056" max="2056" width="29.33203125" style="17" customWidth="1"/>
    <col min="2057" max="2303" width="9.109375" style="17"/>
    <col min="2304" max="2304" width="7.6640625" style="17" customWidth="1"/>
    <col min="2305" max="2305" width="69.5546875" style="17" customWidth="1"/>
    <col min="2306" max="2306" width="9.109375" style="17"/>
    <col min="2307" max="2307" width="10.5546875" style="17" customWidth="1"/>
    <col min="2308" max="2308" width="0" style="17" hidden="1" customWidth="1"/>
    <col min="2309" max="2309" width="11.6640625" style="17" customWidth="1"/>
    <col min="2310" max="2310" width="12.5546875" style="17" customWidth="1"/>
    <col min="2311" max="2311" width="0" style="17" hidden="1" customWidth="1"/>
    <col min="2312" max="2312" width="29.33203125" style="17" customWidth="1"/>
    <col min="2313" max="2559" width="9.109375" style="17"/>
    <col min="2560" max="2560" width="7.6640625" style="17" customWidth="1"/>
    <col min="2561" max="2561" width="69.5546875" style="17" customWidth="1"/>
    <col min="2562" max="2562" width="9.109375" style="17"/>
    <col min="2563" max="2563" width="10.5546875" style="17" customWidth="1"/>
    <col min="2564" max="2564" width="0" style="17" hidden="1" customWidth="1"/>
    <col min="2565" max="2565" width="11.6640625" style="17" customWidth="1"/>
    <col min="2566" max="2566" width="12.5546875" style="17" customWidth="1"/>
    <col min="2567" max="2567" width="0" style="17" hidden="1" customWidth="1"/>
    <col min="2568" max="2568" width="29.33203125" style="17" customWidth="1"/>
    <col min="2569" max="2815" width="9.109375" style="17"/>
    <col min="2816" max="2816" width="7.6640625" style="17" customWidth="1"/>
    <col min="2817" max="2817" width="69.5546875" style="17" customWidth="1"/>
    <col min="2818" max="2818" width="9.109375" style="17"/>
    <col min="2819" max="2819" width="10.5546875" style="17" customWidth="1"/>
    <col min="2820" max="2820" width="0" style="17" hidden="1" customWidth="1"/>
    <col min="2821" max="2821" width="11.6640625" style="17" customWidth="1"/>
    <col min="2822" max="2822" width="12.5546875" style="17" customWidth="1"/>
    <col min="2823" max="2823" width="0" style="17" hidden="1" customWidth="1"/>
    <col min="2824" max="2824" width="29.33203125" style="17" customWidth="1"/>
    <col min="2825" max="3071" width="9.109375" style="17"/>
    <col min="3072" max="3072" width="7.6640625" style="17" customWidth="1"/>
    <col min="3073" max="3073" width="69.5546875" style="17" customWidth="1"/>
    <col min="3074" max="3074" width="9.109375" style="17"/>
    <col min="3075" max="3075" width="10.5546875" style="17" customWidth="1"/>
    <col min="3076" max="3076" width="0" style="17" hidden="1" customWidth="1"/>
    <col min="3077" max="3077" width="11.6640625" style="17" customWidth="1"/>
    <col min="3078" max="3078" width="12.5546875" style="17" customWidth="1"/>
    <col min="3079" max="3079" width="0" style="17" hidden="1" customWidth="1"/>
    <col min="3080" max="3080" width="29.33203125" style="17" customWidth="1"/>
    <col min="3081" max="3327" width="9.109375" style="17"/>
    <col min="3328" max="3328" width="7.6640625" style="17" customWidth="1"/>
    <col min="3329" max="3329" width="69.5546875" style="17" customWidth="1"/>
    <col min="3330" max="3330" width="9.109375" style="17"/>
    <col min="3331" max="3331" width="10.5546875" style="17" customWidth="1"/>
    <col min="3332" max="3332" width="0" style="17" hidden="1" customWidth="1"/>
    <col min="3333" max="3333" width="11.6640625" style="17" customWidth="1"/>
    <col min="3334" max="3334" width="12.5546875" style="17" customWidth="1"/>
    <col min="3335" max="3335" width="0" style="17" hidden="1" customWidth="1"/>
    <col min="3336" max="3336" width="29.33203125" style="17" customWidth="1"/>
    <col min="3337" max="3583" width="9.109375" style="17"/>
    <col min="3584" max="3584" width="7.6640625" style="17" customWidth="1"/>
    <col min="3585" max="3585" width="69.5546875" style="17" customWidth="1"/>
    <col min="3586" max="3586" width="9.109375" style="17"/>
    <col min="3587" max="3587" width="10.5546875" style="17" customWidth="1"/>
    <col min="3588" max="3588" width="0" style="17" hidden="1" customWidth="1"/>
    <col min="3589" max="3589" width="11.6640625" style="17" customWidth="1"/>
    <col min="3590" max="3590" width="12.5546875" style="17" customWidth="1"/>
    <col min="3591" max="3591" width="0" style="17" hidden="1" customWidth="1"/>
    <col min="3592" max="3592" width="29.33203125" style="17" customWidth="1"/>
    <col min="3593" max="3839" width="9.109375" style="17"/>
    <col min="3840" max="3840" width="7.6640625" style="17" customWidth="1"/>
    <col min="3841" max="3841" width="69.5546875" style="17" customWidth="1"/>
    <col min="3842" max="3842" width="9.109375" style="17"/>
    <col min="3843" max="3843" width="10.5546875" style="17" customWidth="1"/>
    <col min="3844" max="3844" width="0" style="17" hidden="1" customWidth="1"/>
    <col min="3845" max="3845" width="11.6640625" style="17" customWidth="1"/>
    <col min="3846" max="3846" width="12.5546875" style="17" customWidth="1"/>
    <col min="3847" max="3847" width="0" style="17" hidden="1" customWidth="1"/>
    <col min="3848" max="3848" width="29.33203125" style="17" customWidth="1"/>
    <col min="3849" max="4095" width="9.109375" style="17"/>
    <col min="4096" max="4096" width="7.6640625" style="17" customWidth="1"/>
    <col min="4097" max="4097" width="69.5546875" style="17" customWidth="1"/>
    <col min="4098" max="4098" width="9.109375" style="17"/>
    <col min="4099" max="4099" width="10.5546875" style="17" customWidth="1"/>
    <col min="4100" max="4100" width="0" style="17" hidden="1" customWidth="1"/>
    <col min="4101" max="4101" width="11.6640625" style="17" customWidth="1"/>
    <col min="4102" max="4102" width="12.5546875" style="17" customWidth="1"/>
    <col min="4103" max="4103" width="0" style="17" hidden="1" customWidth="1"/>
    <col min="4104" max="4104" width="29.33203125" style="17" customWidth="1"/>
    <col min="4105" max="4351" width="9.109375" style="17"/>
    <col min="4352" max="4352" width="7.6640625" style="17" customWidth="1"/>
    <col min="4353" max="4353" width="69.5546875" style="17" customWidth="1"/>
    <col min="4354" max="4354" width="9.109375" style="17"/>
    <col min="4355" max="4355" width="10.5546875" style="17" customWidth="1"/>
    <col min="4356" max="4356" width="0" style="17" hidden="1" customWidth="1"/>
    <col min="4357" max="4357" width="11.6640625" style="17" customWidth="1"/>
    <col min="4358" max="4358" width="12.5546875" style="17" customWidth="1"/>
    <col min="4359" max="4359" width="0" style="17" hidden="1" customWidth="1"/>
    <col min="4360" max="4360" width="29.33203125" style="17" customWidth="1"/>
    <col min="4361" max="4607" width="9.109375" style="17"/>
    <col min="4608" max="4608" width="7.6640625" style="17" customWidth="1"/>
    <col min="4609" max="4609" width="69.5546875" style="17" customWidth="1"/>
    <col min="4610" max="4610" width="9.109375" style="17"/>
    <col min="4611" max="4611" width="10.5546875" style="17" customWidth="1"/>
    <col min="4612" max="4612" width="0" style="17" hidden="1" customWidth="1"/>
    <col min="4613" max="4613" width="11.6640625" style="17" customWidth="1"/>
    <col min="4614" max="4614" width="12.5546875" style="17" customWidth="1"/>
    <col min="4615" max="4615" width="0" style="17" hidden="1" customWidth="1"/>
    <col min="4616" max="4616" width="29.33203125" style="17" customWidth="1"/>
    <col min="4617" max="4863" width="9.109375" style="17"/>
    <col min="4864" max="4864" width="7.6640625" style="17" customWidth="1"/>
    <col min="4865" max="4865" width="69.5546875" style="17" customWidth="1"/>
    <col min="4866" max="4866" width="9.109375" style="17"/>
    <col min="4867" max="4867" width="10.5546875" style="17" customWidth="1"/>
    <col min="4868" max="4868" width="0" style="17" hidden="1" customWidth="1"/>
    <col min="4869" max="4869" width="11.6640625" style="17" customWidth="1"/>
    <col min="4870" max="4870" width="12.5546875" style="17" customWidth="1"/>
    <col min="4871" max="4871" width="0" style="17" hidden="1" customWidth="1"/>
    <col min="4872" max="4872" width="29.33203125" style="17" customWidth="1"/>
    <col min="4873" max="5119" width="9.109375" style="17"/>
    <col min="5120" max="5120" width="7.6640625" style="17" customWidth="1"/>
    <col min="5121" max="5121" width="69.5546875" style="17" customWidth="1"/>
    <col min="5122" max="5122" width="9.109375" style="17"/>
    <col min="5123" max="5123" width="10.5546875" style="17" customWidth="1"/>
    <col min="5124" max="5124" width="0" style="17" hidden="1" customWidth="1"/>
    <col min="5125" max="5125" width="11.6640625" style="17" customWidth="1"/>
    <col min="5126" max="5126" width="12.5546875" style="17" customWidth="1"/>
    <col min="5127" max="5127" width="0" style="17" hidden="1" customWidth="1"/>
    <col min="5128" max="5128" width="29.33203125" style="17" customWidth="1"/>
    <col min="5129" max="5375" width="9.109375" style="17"/>
    <col min="5376" max="5376" width="7.6640625" style="17" customWidth="1"/>
    <col min="5377" max="5377" width="69.5546875" style="17" customWidth="1"/>
    <col min="5378" max="5378" width="9.109375" style="17"/>
    <col min="5379" max="5379" width="10.5546875" style="17" customWidth="1"/>
    <col min="5380" max="5380" width="0" style="17" hidden="1" customWidth="1"/>
    <col min="5381" max="5381" width="11.6640625" style="17" customWidth="1"/>
    <col min="5382" max="5382" width="12.5546875" style="17" customWidth="1"/>
    <col min="5383" max="5383" width="0" style="17" hidden="1" customWidth="1"/>
    <col min="5384" max="5384" width="29.33203125" style="17" customWidth="1"/>
    <col min="5385" max="5631" width="9.109375" style="17"/>
    <col min="5632" max="5632" width="7.6640625" style="17" customWidth="1"/>
    <col min="5633" max="5633" width="69.5546875" style="17" customWidth="1"/>
    <col min="5634" max="5634" width="9.109375" style="17"/>
    <col min="5635" max="5635" width="10.5546875" style="17" customWidth="1"/>
    <col min="5636" max="5636" width="0" style="17" hidden="1" customWidth="1"/>
    <col min="5637" max="5637" width="11.6640625" style="17" customWidth="1"/>
    <col min="5638" max="5638" width="12.5546875" style="17" customWidth="1"/>
    <col min="5639" max="5639" width="0" style="17" hidden="1" customWidth="1"/>
    <col min="5640" max="5640" width="29.33203125" style="17" customWidth="1"/>
    <col min="5641" max="5887" width="9.109375" style="17"/>
    <col min="5888" max="5888" width="7.6640625" style="17" customWidth="1"/>
    <col min="5889" max="5889" width="69.5546875" style="17" customWidth="1"/>
    <col min="5890" max="5890" width="9.109375" style="17"/>
    <col min="5891" max="5891" width="10.5546875" style="17" customWidth="1"/>
    <col min="5892" max="5892" width="0" style="17" hidden="1" customWidth="1"/>
    <col min="5893" max="5893" width="11.6640625" style="17" customWidth="1"/>
    <col min="5894" max="5894" width="12.5546875" style="17" customWidth="1"/>
    <col min="5895" max="5895" width="0" style="17" hidden="1" customWidth="1"/>
    <col min="5896" max="5896" width="29.33203125" style="17" customWidth="1"/>
    <col min="5897" max="6143" width="9.109375" style="17"/>
    <col min="6144" max="6144" width="7.6640625" style="17" customWidth="1"/>
    <col min="6145" max="6145" width="69.5546875" style="17" customWidth="1"/>
    <col min="6146" max="6146" width="9.109375" style="17"/>
    <col min="6147" max="6147" width="10.5546875" style="17" customWidth="1"/>
    <col min="6148" max="6148" width="0" style="17" hidden="1" customWidth="1"/>
    <col min="6149" max="6149" width="11.6640625" style="17" customWidth="1"/>
    <col min="6150" max="6150" width="12.5546875" style="17" customWidth="1"/>
    <col min="6151" max="6151" width="0" style="17" hidden="1" customWidth="1"/>
    <col min="6152" max="6152" width="29.33203125" style="17" customWidth="1"/>
    <col min="6153" max="6399" width="9.109375" style="17"/>
    <col min="6400" max="6400" width="7.6640625" style="17" customWidth="1"/>
    <col min="6401" max="6401" width="69.5546875" style="17" customWidth="1"/>
    <col min="6402" max="6402" width="9.109375" style="17"/>
    <col min="6403" max="6403" width="10.5546875" style="17" customWidth="1"/>
    <col min="6404" max="6404" width="0" style="17" hidden="1" customWidth="1"/>
    <col min="6405" max="6405" width="11.6640625" style="17" customWidth="1"/>
    <col min="6406" max="6406" width="12.5546875" style="17" customWidth="1"/>
    <col min="6407" max="6407" width="0" style="17" hidden="1" customWidth="1"/>
    <col min="6408" max="6408" width="29.33203125" style="17" customWidth="1"/>
    <col min="6409" max="6655" width="9.109375" style="17"/>
    <col min="6656" max="6656" width="7.6640625" style="17" customWidth="1"/>
    <col min="6657" max="6657" width="69.5546875" style="17" customWidth="1"/>
    <col min="6658" max="6658" width="9.109375" style="17"/>
    <col min="6659" max="6659" width="10.5546875" style="17" customWidth="1"/>
    <col min="6660" max="6660" width="0" style="17" hidden="1" customWidth="1"/>
    <col min="6661" max="6661" width="11.6640625" style="17" customWidth="1"/>
    <col min="6662" max="6662" width="12.5546875" style="17" customWidth="1"/>
    <col min="6663" max="6663" width="0" style="17" hidden="1" customWidth="1"/>
    <col min="6664" max="6664" width="29.33203125" style="17" customWidth="1"/>
    <col min="6665" max="6911" width="9.109375" style="17"/>
    <col min="6912" max="6912" width="7.6640625" style="17" customWidth="1"/>
    <col min="6913" max="6913" width="69.5546875" style="17" customWidth="1"/>
    <col min="6914" max="6914" width="9.109375" style="17"/>
    <col min="6915" max="6915" width="10.5546875" style="17" customWidth="1"/>
    <col min="6916" max="6916" width="0" style="17" hidden="1" customWidth="1"/>
    <col min="6917" max="6917" width="11.6640625" style="17" customWidth="1"/>
    <col min="6918" max="6918" width="12.5546875" style="17" customWidth="1"/>
    <col min="6919" max="6919" width="0" style="17" hidden="1" customWidth="1"/>
    <col min="6920" max="6920" width="29.33203125" style="17" customWidth="1"/>
    <col min="6921" max="7167" width="9.109375" style="17"/>
    <col min="7168" max="7168" width="7.6640625" style="17" customWidth="1"/>
    <col min="7169" max="7169" width="69.5546875" style="17" customWidth="1"/>
    <col min="7170" max="7170" width="9.109375" style="17"/>
    <col min="7171" max="7171" width="10.5546875" style="17" customWidth="1"/>
    <col min="7172" max="7172" width="0" style="17" hidden="1" customWidth="1"/>
    <col min="7173" max="7173" width="11.6640625" style="17" customWidth="1"/>
    <col min="7174" max="7174" width="12.5546875" style="17" customWidth="1"/>
    <col min="7175" max="7175" width="0" style="17" hidden="1" customWidth="1"/>
    <col min="7176" max="7176" width="29.33203125" style="17" customWidth="1"/>
    <col min="7177" max="7423" width="9.109375" style="17"/>
    <col min="7424" max="7424" width="7.6640625" style="17" customWidth="1"/>
    <col min="7425" max="7425" width="69.5546875" style="17" customWidth="1"/>
    <col min="7426" max="7426" width="9.109375" style="17"/>
    <col min="7427" max="7427" width="10.5546875" style="17" customWidth="1"/>
    <col min="7428" max="7428" width="0" style="17" hidden="1" customWidth="1"/>
    <col min="7429" max="7429" width="11.6640625" style="17" customWidth="1"/>
    <col min="7430" max="7430" width="12.5546875" style="17" customWidth="1"/>
    <col min="7431" max="7431" width="0" style="17" hidden="1" customWidth="1"/>
    <col min="7432" max="7432" width="29.33203125" style="17" customWidth="1"/>
    <col min="7433" max="7679" width="9.109375" style="17"/>
    <col min="7680" max="7680" width="7.6640625" style="17" customWidth="1"/>
    <col min="7681" max="7681" width="69.5546875" style="17" customWidth="1"/>
    <col min="7682" max="7682" width="9.109375" style="17"/>
    <col min="7683" max="7683" width="10.5546875" style="17" customWidth="1"/>
    <col min="7684" max="7684" width="0" style="17" hidden="1" customWidth="1"/>
    <col min="7685" max="7685" width="11.6640625" style="17" customWidth="1"/>
    <col min="7686" max="7686" width="12.5546875" style="17" customWidth="1"/>
    <col min="7687" max="7687" width="0" style="17" hidden="1" customWidth="1"/>
    <col min="7688" max="7688" width="29.33203125" style="17" customWidth="1"/>
    <col min="7689" max="7935" width="9.109375" style="17"/>
    <col min="7936" max="7936" width="7.6640625" style="17" customWidth="1"/>
    <col min="7937" max="7937" width="69.5546875" style="17" customWidth="1"/>
    <col min="7938" max="7938" width="9.109375" style="17"/>
    <col min="7939" max="7939" width="10.5546875" style="17" customWidth="1"/>
    <col min="7940" max="7940" width="0" style="17" hidden="1" customWidth="1"/>
    <col min="7941" max="7941" width="11.6640625" style="17" customWidth="1"/>
    <col min="7942" max="7942" width="12.5546875" style="17" customWidth="1"/>
    <col min="7943" max="7943" width="0" style="17" hidden="1" customWidth="1"/>
    <col min="7944" max="7944" width="29.33203125" style="17" customWidth="1"/>
    <col min="7945" max="8191" width="9.109375" style="17"/>
    <col min="8192" max="8192" width="7.6640625" style="17" customWidth="1"/>
    <col min="8193" max="8193" width="69.5546875" style="17" customWidth="1"/>
    <col min="8194" max="8194" width="9.109375" style="17"/>
    <col min="8195" max="8195" width="10.5546875" style="17" customWidth="1"/>
    <col min="8196" max="8196" width="0" style="17" hidden="1" customWidth="1"/>
    <col min="8197" max="8197" width="11.6640625" style="17" customWidth="1"/>
    <col min="8198" max="8198" width="12.5546875" style="17" customWidth="1"/>
    <col min="8199" max="8199" width="0" style="17" hidden="1" customWidth="1"/>
    <col min="8200" max="8200" width="29.33203125" style="17" customWidth="1"/>
    <col min="8201" max="8447" width="9.109375" style="17"/>
    <col min="8448" max="8448" width="7.6640625" style="17" customWidth="1"/>
    <col min="8449" max="8449" width="69.5546875" style="17" customWidth="1"/>
    <col min="8450" max="8450" width="9.109375" style="17"/>
    <col min="8451" max="8451" width="10.5546875" style="17" customWidth="1"/>
    <col min="8452" max="8452" width="0" style="17" hidden="1" customWidth="1"/>
    <col min="8453" max="8453" width="11.6640625" style="17" customWidth="1"/>
    <col min="8454" max="8454" width="12.5546875" style="17" customWidth="1"/>
    <col min="8455" max="8455" width="0" style="17" hidden="1" customWidth="1"/>
    <col min="8456" max="8456" width="29.33203125" style="17" customWidth="1"/>
    <col min="8457" max="8703" width="9.109375" style="17"/>
    <col min="8704" max="8704" width="7.6640625" style="17" customWidth="1"/>
    <col min="8705" max="8705" width="69.5546875" style="17" customWidth="1"/>
    <col min="8706" max="8706" width="9.109375" style="17"/>
    <col min="8707" max="8707" width="10.5546875" style="17" customWidth="1"/>
    <col min="8708" max="8708" width="0" style="17" hidden="1" customWidth="1"/>
    <col min="8709" max="8709" width="11.6640625" style="17" customWidth="1"/>
    <col min="8710" max="8710" width="12.5546875" style="17" customWidth="1"/>
    <col min="8711" max="8711" width="0" style="17" hidden="1" customWidth="1"/>
    <col min="8712" max="8712" width="29.33203125" style="17" customWidth="1"/>
    <col min="8713" max="8959" width="9.109375" style="17"/>
    <col min="8960" max="8960" width="7.6640625" style="17" customWidth="1"/>
    <col min="8961" max="8961" width="69.5546875" style="17" customWidth="1"/>
    <col min="8962" max="8962" width="9.109375" style="17"/>
    <col min="8963" max="8963" width="10.5546875" style="17" customWidth="1"/>
    <col min="8964" max="8964" width="0" style="17" hidden="1" customWidth="1"/>
    <col min="8965" max="8965" width="11.6640625" style="17" customWidth="1"/>
    <col min="8966" max="8966" width="12.5546875" style="17" customWidth="1"/>
    <col min="8967" max="8967" width="0" style="17" hidden="1" customWidth="1"/>
    <col min="8968" max="8968" width="29.33203125" style="17" customWidth="1"/>
    <col min="8969" max="9215" width="9.109375" style="17"/>
    <col min="9216" max="9216" width="7.6640625" style="17" customWidth="1"/>
    <col min="9217" max="9217" width="69.5546875" style="17" customWidth="1"/>
    <col min="9218" max="9218" width="9.109375" style="17"/>
    <col min="9219" max="9219" width="10.5546875" style="17" customWidth="1"/>
    <col min="9220" max="9220" width="0" style="17" hidden="1" customWidth="1"/>
    <col min="9221" max="9221" width="11.6640625" style="17" customWidth="1"/>
    <col min="9222" max="9222" width="12.5546875" style="17" customWidth="1"/>
    <col min="9223" max="9223" width="0" style="17" hidden="1" customWidth="1"/>
    <col min="9224" max="9224" width="29.33203125" style="17" customWidth="1"/>
    <col min="9225" max="9471" width="9.109375" style="17"/>
    <col min="9472" max="9472" width="7.6640625" style="17" customWidth="1"/>
    <col min="9473" max="9473" width="69.5546875" style="17" customWidth="1"/>
    <col min="9474" max="9474" width="9.109375" style="17"/>
    <col min="9475" max="9475" width="10.5546875" style="17" customWidth="1"/>
    <col min="9476" max="9476" width="0" style="17" hidden="1" customWidth="1"/>
    <col min="9477" max="9477" width="11.6640625" style="17" customWidth="1"/>
    <col min="9478" max="9478" width="12.5546875" style="17" customWidth="1"/>
    <col min="9479" max="9479" width="0" style="17" hidden="1" customWidth="1"/>
    <col min="9480" max="9480" width="29.33203125" style="17" customWidth="1"/>
    <col min="9481" max="9727" width="9.109375" style="17"/>
    <col min="9728" max="9728" width="7.6640625" style="17" customWidth="1"/>
    <col min="9729" max="9729" width="69.5546875" style="17" customWidth="1"/>
    <col min="9730" max="9730" width="9.109375" style="17"/>
    <col min="9731" max="9731" width="10.5546875" style="17" customWidth="1"/>
    <col min="9732" max="9732" width="0" style="17" hidden="1" customWidth="1"/>
    <col min="9733" max="9733" width="11.6640625" style="17" customWidth="1"/>
    <col min="9734" max="9734" width="12.5546875" style="17" customWidth="1"/>
    <col min="9735" max="9735" width="0" style="17" hidden="1" customWidth="1"/>
    <col min="9736" max="9736" width="29.33203125" style="17" customWidth="1"/>
    <col min="9737" max="9983" width="9.109375" style="17"/>
    <col min="9984" max="9984" width="7.6640625" style="17" customWidth="1"/>
    <col min="9985" max="9985" width="69.5546875" style="17" customWidth="1"/>
    <col min="9986" max="9986" width="9.109375" style="17"/>
    <col min="9987" max="9987" width="10.5546875" style="17" customWidth="1"/>
    <col min="9988" max="9988" width="0" style="17" hidden="1" customWidth="1"/>
    <col min="9989" max="9989" width="11.6640625" style="17" customWidth="1"/>
    <col min="9990" max="9990" width="12.5546875" style="17" customWidth="1"/>
    <col min="9991" max="9991" width="0" style="17" hidden="1" customWidth="1"/>
    <col min="9992" max="9992" width="29.33203125" style="17" customWidth="1"/>
    <col min="9993" max="10239" width="9.109375" style="17"/>
    <col min="10240" max="10240" width="7.6640625" style="17" customWidth="1"/>
    <col min="10241" max="10241" width="69.5546875" style="17" customWidth="1"/>
    <col min="10242" max="10242" width="9.109375" style="17"/>
    <col min="10243" max="10243" width="10.5546875" style="17" customWidth="1"/>
    <col min="10244" max="10244" width="0" style="17" hidden="1" customWidth="1"/>
    <col min="10245" max="10245" width="11.6640625" style="17" customWidth="1"/>
    <col min="10246" max="10246" width="12.5546875" style="17" customWidth="1"/>
    <col min="10247" max="10247" width="0" style="17" hidden="1" customWidth="1"/>
    <col min="10248" max="10248" width="29.33203125" style="17" customWidth="1"/>
    <col min="10249" max="10495" width="9.109375" style="17"/>
    <col min="10496" max="10496" width="7.6640625" style="17" customWidth="1"/>
    <col min="10497" max="10497" width="69.5546875" style="17" customWidth="1"/>
    <col min="10498" max="10498" width="9.109375" style="17"/>
    <col min="10499" max="10499" width="10.5546875" style="17" customWidth="1"/>
    <col min="10500" max="10500" width="0" style="17" hidden="1" customWidth="1"/>
    <col min="10501" max="10501" width="11.6640625" style="17" customWidth="1"/>
    <col min="10502" max="10502" width="12.5546875" style="17" customWidth="1"/>
    <col min="10503" max="10503" width="0" style="17" hidden="1" customWidth="1"/>
    <col min="10504" max="10504" width="29.33203125" style="17" customWidth="1"/>
    <col min="10505" max="10751" width="9.109375" style="17"/>
    <col min="10752" max="10752" width="7.6640625" style="17" customWidth="1"/>
    <col min="10753" max="10753" width="69.5546875" style="17" customWidth="1"/>
    <col min="10754" max="10754" width="9.109375" style="17"/>
    <col min="10755" max="10755" width="10.5546875" style="17" customWidth="1"/>
    <col min="10756" max="10756" width="0" style="17" hidden="1" customWidth="1"/>
    <col min="10757" max="10757" width="11.6640625" style="17" customWidth="1"/>
    <col min="10758" max="10758" width="12.5546875" style="17" customWidth="1"/>
    <col min="10759" max="10759" width="0" style="17" hidden="1" customWidth="1"/>
    <col min="10760" max="10760" width="29.33203125" style="17" customWidth="1"/>
    <col min="10761" max="11007" width="9.109375" style="17"/>
    <col min="11008" max="11008" width="7.6640625" style="17" customWidth="1"/>
    <col min="11009" max="11009" width="69.5546875" style="17" customWidth="1"/>
    <col min="11010" max="11010" width="9.109375" style="17"/>
    <col min="11011" max="11011" width="10.5546875" style="17" customWidth="1"/>
    <col min="11012" max="11012" width="0" style="17" hidden="1" customWidth="1"/>
    <col min="11013" max="11013" width="11.6640625" style="17" customWidth="1"/>
    <col min="11014" max="11014" width="12.5546875" style="17" customWidth="1"/>
    <col min="11015" max="11015" width="0" style="17" hidden="1" customWidth="1"/>
    <col min="11016" max="11016" width="29.33203125" style="17" customWidth="1"/>
    <col min="11017" max="11263" width="9.109375" style="17"/>
    <col min="11264" max="11264" width="7.6640625" style="17" customWidth="1"/>
    <col min="11265" max="11265" width="69.5546875" style="17" customWidth="1"/>
    <col min="11266" max="11266" width="9.109375" style="17"/>
    <col min="11267" max="11267" width="10.5546875" style="17" customWidth="1"/>
    <col min="11268" max="11268" width="0" style="17" hidden="1" customWidth="1"/>
    <col min="11269" max="11269" width="11.6640625" style="17" customWidth="1"/>
    <col min="11270" max="11270" width="12.5546875" style="17" customWidth="1"/>
    <col min="11271" max="11271" width="0" style="17" hidden="1" customWidth="1"/>
    <col min="11272" max="11272" width="29.33203125" style="17" customWidth="1"/>
    <col min="11273" max="11519" width="9.109375" style="17"/>
    <col min="11520" max="11520" width="7.6640625" style="17" customWidth="1"/>
    <col min="11521" max="11521" width="69.5546875" style="17" customWidth="1"/>
    <col min="11522" max="11522" width="9.109375" style="17"/>
    <col min="11523" max="11523" width="10.5546875" style="17" customWidth="1"/>
    <col min="11524" max="11524" width="0" style="17" hidden="1" customWidth="1"/>
    <col min="11525" max="11525" width="11.6640625" style="17" customWidth="1"/>
    <col min="11526" max="11526" width="12.5546875" style="17" customWidth="1"/>
    <col min="11527" max="11527" width="0" style="17" hidden="1" customWidth="1"/>
    <col min="11528" max="11528" width="29.33203125" style="17" customWidth="1"/>
    <col min="11529" max="11775" width="9.109375" style="17"/>
    <col min="11776" max="11776" width="7.6640625" style="17" customWidth="1"/>
    <col min="11777" max="11777" width="69.5546875" style="17" customWidth="1"/>
    <col min="11778" max="11778" width="9.109375" style="17"/>
    <col min="11779" max="11779" width="10.5546875" style="17" customWidth="1"/>
    <col min="11780" max="11780" width="0" style="17" hidden="1" customWidth="1"/>
    <col min="11781" max="11781" width="11.6640625" style="17" customWidth="1"/>
    <col min="11782" max="11782" width="12.5546875" style="17" customWidth="1"/>
    <col min="11783" max="11783" width="0" style="17" hidden="1" customWidth="1"/>
    <col min="11784" max="11784" width="29.33203125" style="17" customWidth="1"/>
    <col min="11785" max="12031" width="9.109375" style="17"/>
    <col min="12032" max="12032" width="7.6640625" style="17" customWidth="1"/>
    <col min="12033" max="12033" width="69.5546875" style="17" customWidth="1"/>
    <col min="12034" max="12034" width="9.109375" style="17"/>
    <col min="12035" max="12035" width="10.5546875" style="17" customWidth="1"/>
    <col min="12036" max="12036" width="0" style="17" hidden="1" customWidth="1"/>
    <col min="12037" max="12037" width="11.6640625" style="17" customWidth="1"/>
    <col min="12038" max="12038" width="12.5546875" style="17" customWidth="1"/>
    <col min="12039" max="12039" width="0" style="17" hidden="1" customWidth="1"/>
    <col min="12040" max="12040" width="29.33203125" style="17" customWidth="1"/>
    <col min="12041" max="12287" width="9.109375" style="17"/>
    <col min="12288" max="12288" width="7.6640625" style="17" customWidth="1"/>
    <col min="12289" max="12289" width="69.5546875" style="17" customWidth="1"/>
    <col min="12290" max="12290" width="9.109375" style="17"/>
    <col min="12291" max="12291" width="10.5546875" style="17" customWidth="1"/>
    <col min="12292" max="12292" width="0" style="17" hidden="1" customWidth="1"/>
    <col min="12293" max="12293" width="11.6640625" style="17" customWidth="1"/>
    <col min="12294" max="12294" width="12.5546875" style="17" customWidth="1"/>
    <col min="12295" max="12295" width="0" style="17" hidden="1" customWidth="1"/>
    <col min="12296" max="12296" width="29.33203125" style="17" customWidth="1"/>
    <col min="12297" max="12543" width="9.109375" style="17"/>
    <col min="12544" max="12544" width="7.6640625" style="17" customWidth="1"/>
    <col min="12545" max="12545" width="69.5546875" style="17" customWidth="1"/>
    <col min="12546" max="12546" width="9.109375" style="17"/>
    <col min="12547" max="12547" width="10.5546875" style="17" customWidth="1"/>
    <col min="12548" max="12548" width="0" style="17" hidden="1" customWidth="1"/>
    <col min="12549" max="12549" width="11.6640625" style="17" customWidth="1"/>
    <col min="12550" max="12550" width="12.5546875" style="17" customWidth="1"/>
    <col min="12551" max="12551" width="0" style="17" hidden="1" customWidth="1"/>
    <col min="12552" max="12552" width="29.33203125" style="17" customWidth="1"/>
    <col min="12553" max="12799" width="9.109375" style="17"/>
    <col min="12800" max="12800" width="7.6640625" style="17" customWidth="1"/>
    <col min="12801" max="12801" width="69.5546875" style="17" customWidth="1"/>
    <col min="12802" max="12802" width="9.109375" style="17"/>
    <col min="12803" max="12803" width="10.5546875" style="17" customWidth="1"/>
    <col min="12804" max="12804" width="0" style="17" hidden="1" customWidth="1"/>
    <col min="12805" max="12805" width="11.6640625" style="17" customWidth="1"/>
    <col min="12806" max="12806" width="12.5546875" style="17" customWidth="1"/>
    <col min="12807" max="12807" width="0" style="17" hidden="1" customWidth="1"/>
    <col min="12808" max="12808" width="29.33203125" style="17" customWidth="1"/>
    <col min="12809" max="13055" width="9.109375" style="17"/>
    <col min="13056" max="13056" width="7.6640625" style="17" customWidth="1"/>
    <col min="13057" max="13057" width="69.5546875" style="17" customWidth="1"/>
    <col min="13058" max="13058" width="9.109375" style="17"/>
    <col min="13059" max="13059" width="10.5546875" style="17" customWidth="1"/>
    <col min="13060" max="13060" width="0" style="17" hidden="1" customWidth="1"/>
    <col min="13061" max="13061" width="11.6640625" style="17" customWidth="1"/>
    <col min="13062" max="13062" width="12.5546875" style="17" customWidth="1"/>
    <col min="13063" max="13063" width="0" style="17" hidden="1" customWidth="1"/>
    <col min="13064" max="13064" width="29.33203125" style="17" customWidth="1"/>
    <col min="13065" max="13311" width="9.109375" style="17"/>
    <col min="13312" max="13312" width="7.6640625" style="17" customWidth="1"/>
    <col min="13313" max="13313" width="69.5546875" style="17" customWidth="1"/>
    <col min="13314" max="13314" width="9.109375" style="17"/>
    <col min="13315" max="13315" width="10.5546875" style="17" customWidth="1"/>
    <col min="13316" max="13316" width="0" style="17" hidden="1" customWidth="1"/>
    <col min="13317" max="13317" width="11.6640625" style="17" customWidth="1"/>
    <col min="13318" max="13318" width="12.5546875" style="17" customWidth="1"/>
    <col min="13319" max="13319" width="0" style="17" hidden="1" customWidth="1"/>
    <col min="13320" max="13320" width="29.33203125" style="17" customWidth="1"/>
    <col min="13321" max="13567" width="9.109375" style="17"/>
    <col min="13568" max="13568" width="7.6640625" style="17" customWidth="1"/>
    <col min="13569" max="13569" width="69.5546875" style="17" customWidth="1"/>
    <col min="13570" max="13570" width="9.109375" style="17"/>
    <col min="13571" max="13571" width="10.5546875" style="17" customWidth="1"/>
    <col min="13572" max="13572" width="0" style="17" hidden="1" customWidth="1"/>
    <col min="13573" max="13573" width="11.6640625" style="17" customWidth="1"/>
    <col min="13574" max="13574" width="12.5546875" style="17" customWidth="1"/>
    <col min="13575" max="13575" width="0" style="17" hidden="1" customWidth="1"/>
    <col min="13576" max="13576" width="29.33203125" style="17" customWidth="1"/>
    <col min="13577" max="13823" width="9.109375" style="17"/>
    <col min="13824" max="13824" width="7.6640625" style="17" customWidth="1"/>
    <col min="13825" max="13825" width="69.5546875" style="17" customWidth="1"/>
    <col min="13826" max="13826" width="9.109375" style="17"/>
    <col min="13827" max="13827" width="10.5546875" style="17" customWidth="1"/>
    <col min="13828" max="13828" width="0" style="17" hidden="1" customWidth="1"/>
    <col min="13829" max="13829" width="11.6640625" style="17" customWidth="1"/>
    <col min="13830" max="13830" width="12.5546875" style="17" customWidth="1"/>
    <col min="13831" max="13831" width="0" style="17" hidden="1" customWidth="1"/>
    <col min="13832" max="13832" width="29.33203125" style="17" customWidth="1"/>
    <col min="13833" max="14079" width="9.109375" style="17"/>
    <col min="14080" max="14080" width="7.6640625" style="17" customWidth="1"/>
    <col min="14081" max="14081" width="69.5546875" style="17" customWidth="1"/>
    <col min="14082" max="14082" width="9.109375" style="17"/>
    <col min="14083" max="14083" width="10.5546875" style="17" customWidth="1"/>
    <col min="14084" max="14084" width="0" style="17" hidden="1" customWidth="1"/>
    <col min="14085" max="14085" width="11.6640625" style="17" customWidth="1"/>
    <col min="14086" max="14086" width="12.5546875" style="17" customWidth="1"/>
    <col min="14087" max="14087" width="0" style="17" hidden="1" customWidth="1"/>
    <col min="14088" max="14088" width="29.33203125" style="17" customWidth="1"/>
    <col min="14089" max="14335" width="9.109375" style="17"/>
    <col min="14336" max="14336" width="7.6640625" style="17" customWidth="1"/>
    <col min="14337" max="14337" width="69.5546875" style="17" customWidth="1"/>
    <col min="14338" max="14338" width="9.109375" style="17"/>
    <col min="14339" max="14339" width="10.5546875" style="17" customWidth="1"/>
    <col min="14340" max="14340" width="0" style="17" hidden="1" customWidth="1"/>
    <col min="14341" max="14341" width="11.6640625" style="17" customWidth="1"/>
    <col min="14342" max="14342" width="12.5546875" style="17" customWidth="1"/>
    <col min="14343" max="14343" width="0" style="17" hidden="1" customWidth="1"/>
    <col min="14344" max="14344" width="29.33203125" style="17" customWidth="1"/>
    <col min="14345" max="14591" width="9.109375" style="17"/>
    <col min="14592" max="14592" width="7.6640625" style="17" customWidth="1"/>
    <col min="14593" max="14593" width="69.5546875" style="17" customWidth="1"/>
    <col min="14594" max="14594" width="9.109375" style="17"/>
    <col min="14595" max="14595" width="10.5546875" style="17" customWidth="1"/>
    <col min="14596" max="14596" width="0" style="17" hidden="1" customWidth="1"/>
    <col min="14597" max="14597" width="11.6640625" style="17" customWidth="1"/>
    <col min="14598" max="14598" width="12.5546875" style="17" customWidth="1"/>
    <col min="14599" max="14599" width="0" style="17" hidden="1" customWidth="1"/>
    <col min="14600" max="14600" width="29.33203125" style="17" customWidth="1"/>
    <col min="14601" max="14847" width="9.109375" style="17"/>
    <col min="14848" max="14848" width="7.6640625" style="17" customWidth="1"/>
    <col min="14849" max="14849" width="69.5546875" style="17" customWidth="1"/>
    <col min="14850" max="14850" width="9.109375" style="17"/>
    <col min="14851" max="14851" width="10.5546875" style="17" customWidth="1"/>
    <col min="14852" max="14852" width="0" style="17" hidden="1" customWidth="1"/>
    <col min="14853" max="14853" width="11.6640625" style="17" customWidth="1"/>
    <col min="14854" max="14854" width="12.5546875" style="17" customWidth="1"/>
    <col min="14855" max="14855" width="0" style="17" hidden="1" customWidth="1"/>
    <col min="14856" max="14856" width="29.33203125" style="17" customWidth="1"/>
    <col min="14857" max="15103" width="9.109375" style="17"/>
    <col min="15104" max="15104" width="7.6640625" style="17" customWidth="1"/>
    <col min="15105" max="15105" width="69.5546875" style="17" customWidth="1"/>
    <col min="15106" max="15106" width="9.109375" style="17"/>
    <col min="15107" max="15107" width="10.5546875" style="17" customWidth="1"/>
    <col min="15108" max="15108" width="0" style="17" hidden="1" customWidth="1"/>
    <col min="15109" max="15109" width="11.6640625" style="17" customWidth="1"/>
    <col min="15110" max="15110" width="12.5546875" style="17" customWidth="1"/>
    <col min="15111" max="15111" width="0" style="17" hidden="1" customWidth="1"/>
    <col min="15112" max="15112" width="29.33203125" style="17" customWidth="1"/>
    <col min="15113" max="15359" width="9.109375" style="17"/>
    <col min="15360" max="15360" width="7.6640625" style="17" customWidth="1"/>
    <col min="15361" max="15361" width="69.5546875" style="17" customWidth="1"/>
    <col min="15362" max="15362" width="9.109375" style="17"/>
    <col min="15363" max="15363" width="10.5546875" style="17" customWidth="1"/>
    <col min="15364" max="15364" width="0" style="17" hidden="1" customWidth="1"/>
    <col min="15365" max="15365" width="11.6640625" style="17" customWidth="1"/>
    <col min="15366" max="15366" width="12.5546875" style="17" customWidth="1"/>
    <col min="15367" max="15367" width="0" style="17" hidden="1" customWidth="1"/>
    <col min="15368" max="15368" width="29.33203125" style="17" customWidth="1"/>
    <col min="15369" max="15615" width="9.109375" style="17"/>
    <col min="15616" max="15616" width="7.6640625" style="17" customWidth="1"/>
    <col min="15617" max="15617" width="69.5546875" style="17" customWidth="1"/>
    <col min="15618" max="15618" width="9.109375" style="17"/>
    <col min="15619" max="15619" width="10.5546875" style="17" customWidth="1"/>
    <col min="15620" max="15620" width="0" style="17" hidden="1" customWidth="1"/>
    <col min="15621" max="15621" width="11.6640625" style="17" customWidth="1"/>
    <col min="15622" max="15622" width="12.5546875" style="17" customWidth="1"/>
    <col min="15623" max="15623" width="0" style="17" hidden="1" customWidth="1"/>
    <col min="15624" max="15624" width="29.33203125" style="17" customWidth="1"/>
    <col min="15625" max="15871" width="9.109375" style="17"/>
    <col min="15872" max="15872" width="7.6640625" style="17" customWidth="1"/>
    <col min="15873" max="15873" width="69.5546875" style="17" customWidth="1"/>
    <col min="15874" max="15874" width="9.109375" style="17"/>
    <col min="15875" max="15875" width="10.5546875" style="17" customWidth="1"/>
    <col min="15876" max="15876" width="0" style="17" hidden="1" customWidth="1"/>
    <col min="15877" max="15877" width="11.6640625" style="17" customWidth="1"/>
    <col min="15878" max="15878" width="12.5546875" style="17" customWidth="1"/>
    <col min="15879" max="15879" width="0" style="17" hidden="1" customWidth="1"/>
    <col min="15880" max="15880" width="29.33203125" style="17" customWidth="1"/>
    <col min="15881" max="16127" width="9.109375" style="17"/>
    <col min="16128" max="16128" width="7.6640625" style="17" customWidth="1"/>
    <col min="16129" max="16129" width="69.5546875" style="17" customWidth="1"/>
    <col min="16130" max="16130" width="9.109375" style="17"/>
    <col min="16131" max="16131" width="10.5546875" style="17" customWidth="1"/>
    <col min="16132" max="16132" width="0" style="17" hidden="1" customWidth="1"/>
    <col min="16133" max="16133" width="11.6640625" style="17" customWidth="1"/>
    <col min="16134" max="16134" width="12.5546875" style="17" customWidth="1"/>
    <col min="16135" max="16135" width="0" style="17" hidden="1" customWidth="1"/>
    <col min="16136" max="16136" width="29.33203125" style="17" customWidth="1"/>
    <col min="16137" max="16384" width="9.109375" style="17"/>
  </cols>
  <sheetData>
    <row r="1" spans="1:252" ht="13.8" customHeight="1">
      <c r="A1" s="66"/>
      <c r="B1" s="67"/>
      <c r="C1" s="67"/>
      <c r="D1" s="67"/>
      <c r="E1" s="67"/>
      <c r="F1" s="67"/>
      <c r="G1" s="67"/>
      <c r="H1" s="67"/>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16"/>
      <c r="IO1" s="16"/>
      <c r="IP1" s="16"/>
      <c r="IQ1" s="16"/>
      <c r="IR1" s="16"/>
    </row>
    <row r="2" spans="1:252" ht="13.8" customHeight="1">
      <c r="A2" s="67"/>
      <c r="B2" s="67"/>
      <c r="C2" s="67"/>
      <c r="D2" s="67"/>
      <c r="E2" s="67"/>
      <c r="F2" s="67"/>
      <c r="G2" s="67"/>
      <c r="H2" s="67"/>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c r="IR2" s="16"/>
    </row>
    <row r="3" spans="1:252" ht="49.2" customHeight="1">
      <c r="A3" s="67"/>
      <c r="B3" s="67"/>
      <c r="C3" s="67"/>
      <c r="D3" s="67"/>
      <c r="E3" s="67"/>
      <c r="F3" s="67"/>
      <c r="G3" s="67"/>
      <c r="H3" s="67"/>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16"/>
      <c r="IE3" s="16"/>
      <c r="IF3" s="16"/>
      <c r="IG3" s="16"/>
      <c r="IH3" s="16"/>
      <c r="II3" s="16"/>
      <c r="IJ3" s="16"/>
      <c r="IK3" s="16"/>
      <c r="IL3" s="16"/>
      <c r="IM3" s="16"/>
      <c r="IN3" s="16"/>
      <c r="IO3" s="16"/>
      <c r="IP3" s="16"/>
      <c r="IQ3" s="16"/>
      <c r="IR3" s="16"/>
    </row>
    <row r="4" spans="1:252" ht="49.2" customHeight="1">
      <c r="A4" s="66"/>
      <c r="B4" s="66"/>
      <c r="C4" s="66"/>
      <c r="D4" s="66"/>
      <c r="E4" s="66"/>
      <c r="F4" s="66"/>
      <c r="G4" s="66"/>
      <c r="H4" s="6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16"/>
      <c r="IE4" s="16"/>
      <c r="IF4" s="16"/>
      <c r="IG4" s="16"/>
      <c r="IH4" s="16"/>
      <c r="II4" s="16"/>
      <c r="IJ4" s="16"/>
      <c r="IK4" s="16"/>
      <c r="IL4" s="16"/>
      <c r="IM4" s="16"/>
      <c r="IN4" s="16"/>
      <c r="IO4" s="16"/>
      <c r="IP4" s="16"/>
      <c r="IQ4" s="16"/>
      <c r="IR4" s="16"/>
    </row>
    <row r="5" spans="1:252" ht="17.399999999999999" thickBot="1">
      <c r="A5" s="171" t="s">
        <v>66</v>
      </c>
      <c r="B5" s="171"/>
      <c r="C5" s="171"/>
      <c r="D5" s="171"/>
      <c r="E5" s="171"/>
      <c r="F5" s="171"/>
      <c r="G5" s="171"/>
      <c r="H5" s="171"/>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16"/>
      <c r="IE5" s="16"/>
      <c r="IF5" s="16"/>
      <c r="IG5" s="16"/>
      <c r="IH5" s="16"/>
      <c r="II5" s="16"/>
      <c r="IJ5" s="16"/>
      <c r="IK5" s="16"/>
      <c r="IL5" s="16"/>
      <c r="IM5" s="16"/>
      <c r="IN5" s="16"/>
      <c r="IO5" s="16"/>
      <c r="IP5" s="16"/>
      <c r="IQ5" s="16"/>
      <c r="IR5" s="16"/>
    </row>
    <row r="6" spans="1:252" ht="15.6">
      <c r="A6" s="173" t="s">
        <v>0</v>
      </c>
      <c r="B6" s="175" t="s">
        <v>1</v>
      </c>
      <c r="C6" s="177" t="s">
        <v>2</v>
      </c>
      <c r="D6" s="18" t="s">
        <v>3</v>
      </c>
      <c r="E6" s="18" t="s">
        <v>4</v>
      </c>
      <c r="F6" s="179" t="s">
        <v>5</v>
      </c>
      <c r="G6" s="179"/>
      <c r="H6" s="180" t="s">
        <v>6</v>
      </c>
    </row>
    <row r="7" spans="1:252" ht="31.8" thickBot="1">
      <c r="A7" s="174"/>
      <c r="B7" s="176"/>
      <c r="C7" s="178"/>
      <c r="D7" s="19" t="s">
        <v>7</v>
      </c>
      <c r="E7" s="19" t="s">
        <v>9</v>
      </c>
      <c r="F7" s="19" t="s">
        <v>7</v>
      </c>
      <c r="G7" s="19" t="s">
        <v>8</v>
      </c>
      <c r="H7" s="181"/>
    </row>
    <row r="8" spans="1:252" s="24" customFormat="1" ht="28.2" thickBot="1">
      <c r="A8" s="20">
        <v>1</v>
      </c>
      <c r="B8" s="21" t="s">
        <v>31</v>
      </c>
      <c r="C8" s="22"/>
      <c r="D8" s="22"/>
      <c r="E8" s="22"/>
      <c r="F8" s="22"/>
      <c r="G8" s="22"/>
      <c r="H8" s="23"/>
    </row>
    <row r="9" spans="1:252" s="24" customFormat="1" ht="96.6">
      <c r="A9" s="25">
        <v>1.1000000000000001</v>
      </c>
      <c r="B9" s="26" t="s">
        <v>76</v>
      </c>
      <c r="C9" s="27" t="s">
        <v>15</v>
      </c>
      <c r="D9" s="28">
        <v>1</v>
      </c>
      <c r="E9" s="30"/>
      <c r="F9" s="31"/>
      <c r="G9" s="32" t="e">
        <f>E9*#REF!</f>
        <v>#REF!</v>
      </c>
      <c r="H9" s="33"/>
      <c r="I9" s="24">
        <f>(5000)/3600</f>
        <v>1.3888888888888888</v>
      </c>
    </row>
    <row r="10" spans="1:252" s="24" customFormat="1" ht="124.2">
      <c r="A10" s="25">
        <v>1.2</v>
      </c>
      <c r="B10" s="26" t="s">
        <v>69</v>
      </c>
      <c r="C10" s="27" t="s">
        <v>15</v>
      </c>
      <c r="D10" s="28">
        <v>1</v>
      </c>
      <c r="E10" s="30"/>
      <c r="F10" s="31"/>
      <c r="G10" s="32" t="e">
        <f>E10*#REF!</f>
        <v>#REF!</v>
      </c>
      <c r="H10" s="33"/>
    </row>
    <row r="11" spans="1:252" s="24" customFormat="1" ht="69">
      <c r="A11" s="25">
        <v>1.3</v>
      </c>
      <c r="B11" s="54" t="s">
        <v>101</v>
      </c>
      <c r="C11" s="27" t="s">
        <v>20</v>
      </c>
      <c r="D11" s="34">
        <v>13</v>
      </c>
      <c r="E11" s="34"/>
      <c r="F11" s="30"/>
      <c r="G11" s="30" t="e">
        <f>E11*#REF!</f>
        <v>#REF!</v>
      </c>
      <c r="H11" s="35"/>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HN11" s="16"/>
      <c r="HO11" s="16"/>
      <c r="HP11" s="16"/>
      <c r="HQ11" s="16"/>
      <c r="HR11" s="16"/>
      <c r="HS11" s="16"/>
      <c r="HT11" s="16"/>
      <c r="HU11" s="16"/>
      <c r="HV11" s="16"/>
      <c r="HW11" s="16"/>
      <c r="HX11" s="16"/>
      <c r="HY11" s="16"/>
      <c r="HZ11" s="16"/>
      <c r="IA11" s="16"/>
      <c r="IB11" s="16"/>
      <c r="IC11" s="16"/>
      <c r="ID11" s="16"/>
      <c r="IE11" s="16"/>
      <c r="IF11" s="16"/>
      <c r="IG11" s="16"/>
      <c r="IH11" s="16"/>
      <c r="II11" s="16"/>
      <c r="IJ11" s="16"/>
      <c r="IK11" s="16"/>
      <c r="IL11" s="16"/>
      <c r="IM11" s="16"/>
      <c r="IN11" s="16"/>
      <c r="IO11" s="16"/>
      <c r="IP11" s="16"/>
      <c r="IQ11" s="16"/>
    </row>
    <row r="12" spans="1:252" s="24" customFormat="1" ht="55.2">
      <c r="A12" s="25">
        <v>1.4</v>
      </c>
      <c r="B12" s="54" t="s">
        <v>40</v>
      </c>
      <c r="C12" s="36" t="s">
        <v>15</v>
      </c>
      <c r="D12" s="36">
        <v>1</v>
      </c>
      <c r="E12" s="36"/>
      <c r="F12" s="36"/>
      <c r="G12" s="36" t="e">
        <f>E12*#REF!</f>
        <v>#REF!</v>
      </c>
      <c r="H12" s="33"/>
    </row>
    <row r="13" spans="1:252" s="24" customFormat="1" ht="69">
      <c r="A13" s="25">
        <v>1.5</v>
      </c>
      <c r="B13" s="54" t="s">
        <v>32</v>
      </c>
      <c r="C13" s="36" t="s">
        <v>15</v>
      </c>
      <c r="D13" s="36">
        <v>3</v>
      </c>
      <c r="E13" s="36"/>
      <c r="F13" s="36"/>
      <c r="G13" s="36"/>
      <c r="H13" s="33"/>
    </row>
    <row r="14" spans="1:252" s="24" customFormat="1" ht="42" thickBot="1">
      <c r="A14" s="25">
        <v>1.6</v>
      </c>
      <c r="B14" s="37" t="s">
        <v>21</v>
      </c>
      <c r="C14" s="27" t="s">
        <v>20</v>
      </c>
      <c r="D14" s="38">
        <v>1</v>
      </c>
      <c r="E14" s="34"/>
      <c r="F14" s="39"/>
      <c r="G14" s="30" t="e">
        <f>E14*#REF!</f>
        <v>#REF!</v>
      </c>
      <c r="H14" s="35"/>
    </row>
    <row r="15" spans="1:252" s="24" customFormat="1" ht="14.4" thickBot="1">
      <c r="A15" s="109" t="s">
        <v>33</v>
      </c>
      <c r="B15" s="110"/>
      <c r="C15" s="40"/>
      <c r="D15" s="41"/>
      <c r="E15" s="41"/>
      <c r="F15" s="42"/>
      <c r="G15" s="42" t="e">
        <f>SUM(G9)</f>
        <v>#REF!</v>
      </c>
      <c r="H15" s="43"/>
    </row>
    <row r="16" spans="1:252" s="24" customFormat="1" ht="28.2" thickBot="1">
      <c r="A16" s="20">
        <v>2</v>
      </c>
      <c r="B16" s="21" t="s">
        <v>22</v>
      </c>
      <c r="C16" s="22"/>
      <c r="D16" s="22"/>
      <c r="E16" s="22"/>
      <c r="F16" s="22"/>
      <c r="G16" s="22"/>
      <c r="H16" s="23"/>
    </row>
    <row r="17" spans="1:255" s="24" customFormat="1" ht="110.4">
      <c r="A17" s="93">
        <v>2.1</v>
      </c>
      <c r="B17" s="103" t="s">
        <v>104</v>
      </c>
      <c r="C17" s="92" t="s">
        <v>15</v>
      </c>
      <c r="D17" s="91">
        <v>10</v>
      </c>
      <c r="E17" s="90"/>
      <c r="F17" s="89"/>
      <c r="G17" s="83" t="e">
        <f>E17*#REF!</f>
        <v>#REF!</v>
      </c>
      <c r="H17" s="94"/>
    </row>
    <row r="18" spans="1:255" s="24" customFormat="1" ht="110.4">
      <c r="A18" s="25">
        <v>2.2000000000000002</v>
      </c>
      <c r="B18" s="54" t="s">
        <v>86</v>
      </c>
      <c r="C18" s="27" t="s">
        <v>15</v>
      </c>
      <c r="D18" s="28">
        <v>1</v>
      </c>
      <c r="E18" s="30"/>
      <c r="F18" s="31"/>
      <c r="G18" s="32" t="e">
        <f>E18*#REF!</f>
        <v>#REF!</v>
      </c>
      <c r="H18" s="33"/>
    </row>
    <row r="19" spans="1:255" s="24" customFormat="1" ht="151.80000000000001">
      <c r="A19" s="25">
        <v>2.2999999999999998</v>
      </c>
      <c r="B19" s="54" t="s">
        <v>34</v>
      </c>
      <c r="C19" s="27" t="s">
        <v>15</v>
      </c>
      <c r="D19" s="28">
        <v>1</v>
      </c>
      <c r="E19" s="30"/>
      <c r="F19" s="31"/>
      <c r="G19" s="32" t="e">
        <f>E19*#REF!</f>
        <v>#REF!</v>
      </c>
      <c r="H19" s="33"/>
    </row>
    <row r="20" spans="1:255" s="24" customFormat="1" ht="110.4">
      <c r="A20" s="25">
        <v>2.4</v>
      </c>
      <c r="B20" s="26" t="s">
        <v>65</v>
      </c>
      <c r="C20" s="27" t="s">
        <v>24</v>
      </c>
      <c r="D20" s="28">
        <v>30</v>
      </c>
      <c r="E20" s="30"/>
      <c r="F20" s="31"/>
      <c r="G20" s="32" t="e">
        <f>E20*#REF!</f>
        <v>#REF!</v>
      </c>
      <c r="H20" s="33"/>
    </row>
    <row r="21" spans="1:255" s="24" customFormat="1" ht="110.4">
      <c r="A21" s="25">
        <v>2.5</v>
      </c>
      <c r="B21" s="44" t="s">
        <v>35</v>
      </c>
      <c r="C21" s="27" t="s">
        <v>15</v>
      </c>
      <c r="D21" s="28">
        <v>1</v>
      </c>
      <c r="E21" s="30"/>
      <c r="F21" s="31"/>
      <c r="G21" s="32"/>
      <c r="H21" s="33"/>
    </row>
    <row r="22" spans="1:255" s="24" customFormat="1" ht="138">
      <c r="A22" s="25">
        <v>2.6</v>
      </c>
      <c r="B22" s="54" t="s">
        <v>41</v>
      </c>
      <c r="C22" s="27" t="s">
        <v>24</v>
      </c>
      <c r="D22" s="28">
        <v>100</v>
      </c>
      <c r="E22" s="30"/>
      <c r="F22" s="31"/>
      <c r="G22" s="32" t="e">
        <f>E22*#REF!</f>
        <v>#REF!</v>
      </c>
      <c r="H22" s="33"/>
    </row>
    <row r="23" spans="1:255" s="24" customFormat="1" ht="82.8">
      <c r="A23" s="25">
        <v>2.7</v>
      </c>
      <c r="B23" s="54" t="s">
        <v>70</v>
      </c>
      <c r="C23" s="27" t="s">
        <v>15</v>
      </c>
      <c r="D23" s="28">
        <v>1</v>
      </c>
      <c r="E23" s="30"/>
      <c r="F23" s="31"/>
      <c r="G23" s="32" t="e">
        <f>E23*#REF!</f>
        <v>#REF!</v>
      </c>
      <c r="H23" s="33"/>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c r="FC23" s="45"/>
      <c r="FD23" s="45"/>
      <c r="FE23" s="45"/>
      <c r="FF23" s="45"/>
      <c r="FG23" s="45"/>
      <c r="FH23" s="45"/>
      <c r="FI23" s="45"/>
      <c r="FJ23" s="45"/>
      <c r="FK23" s="45"/>
      <c r="FL23" s="45"/>
      <c r="FM23" s="45"/>
      <c r="FN23" s="45"/>
      <c r="FO23" s="45"/>
      <c r="FP23" s="45"/>
      <c r="FQ23" s="45"/>
      <c r="FR23" s="45"/>
      <c r="FS23" s="45"/>
      <c r="FT23" s="45"/>
      <c r="FU23" s="45"/>
      <c r="FV23" s="45"/>
      <c r="FW23" s="45"/>
      <c r="FX23" s="45"/>
      <c r="FY23" s="45"/>
      <c r="FZ23" s="45"/>
      <c r="GA23" s="45"/>
      <c r="GB23" s="45"/>
      <c r="GC23" s="45"/>
      <c r="GD23" s="45"/>
      <c r="GE23" s="45"/>
      <c r="GF23" s="45"/>
      <c r="GG23" s="45"/>
      <c r="GH23" s="45"/>
      <c r="GI23" s="45"/>
      <c r="GJ23" s="45"/>
      <c r="GK23" s="45"/>
      <c r="GL23" s="45"/>
      <c r="GM23" s="45"/>
      <c r="GN23" s="45"/>
      <c r="GO23" s="45"/>
      <c r="GP23" s="45"/>
      <c r="GQ23" s="45"/>
      <c r="GR23" s="45"/>
      <c r="GS23" s="45"/>
      <c r="GT23" s="45"/>
      <c r="GU23" s="45"/>
      <c r="GV23" s="45"/>
      <c r="GW23" s="45"/>
      <c r="GX23" s="45"/>
      <c r="GY23" s="45"/>
      <c r="GZ23" s="45"/>
      <c r="HA23" s="45"/>
      <c r="HB23" s="45"/>
      <c r="HC23" s="45"/>
      <c r="HD23" s="45"/>
      <c r="HE23" s="45"/>
      <c r="HF23" s="45"/>
      <c r="HG23" s="45"/>
      <c r="HH23" s="45"/>
      <c r="HI23" s="45"/>
      <c r="HJ23" s="45"/>
      <c r="HK23" s="45"/>
      <c r="HL23" s="45"/>
      <c r="HM23" s="45"/>
      <c r="HN23" s="45"/>
      <c r="HO23" s="45"/>
      <c r="HP23" s="45"/>
      <c r="HQ23" s="45"/>
      <c r="HR23" s="45"/>
      <c r="HS23" s="45"/>
      <c r="HT23" s="45"/>
      <c r="HU23" s="45"/>
      <c r="HV23" s="45"/>
      <c r="HW23" s="45"/>
      <c r="HX23" s="45"/>
      <c r="HY23" s="45"/>
      <c r="HZ23" s="45"/>
      <c r="IA23" s="45"/>
      <c r="IB23" s="45"/>
      <c r="IC23" s="45"/>
      <c r="ID23" s="45"/>
      <c r="IE23" s="45"/>
      <c r="IF23" s="45"/>
      <c r="IG23" s="45"/>
      <c r="IH23" s="45"/>
      <c r="II23" s="45"/>
      <c r="IJ23" s="45"/>
      <c r="IK23" s="45"/>
      <c r="IL23" s="45"/>
      <c r="IM23" s="45"/>
      <c r="IN23" s="45"/>
      <c r="IO23" s="45"/>
      <c r="IP23" s="45"/>
      <c r="IQ23" s="45"/>
      <c r="IR23" s="45"/>
      <c r="IS23" s="45"/>
      <c r="IT23" s="45"/>
      <c r="IU23" s="45"/>
    </row>
    <row r="24" spans="1:255" s="24" customFormat="1" ht="82.8">
      <c r="A24" s="25">
        <v>2.8</v>
      </c>
      <c r="B24" s="97" t="s">
        <v>36</v>
      </c>
      <c r="C24" s="27" t="s">
        <v>23</v>
      </c>
      <c r="D24" s="28">
        <v>1</v>
      </c>
      <c r="E24" s="30"/>
      <c r="F24" s="31"/>
      <c r="G24" s="98" t="e">
        <f>E24*#REF!</f>
        <v>#REF!</v>
      </c>
      <c r="H24" s="33"/>
    </row>
    <row r="25" spans="1:255" s="24" customFormat="1" ht="106.2" customHeight="1" thickBot="1">
      <c r="A25" s="104">
        <v>2.9</v>
      </c>
      <c r="B25" s="105" t="s">
        <v>106</v>
      </c>
      <c r="C25" s="106" t="s">
        <v>105</v>
      </c>
      <c r="D25" s="85">
        <v>1</v>
      </c>
      <c r="E25" s="86"/>
      <c r="F25" s="107"/>
      <c r="G25" s="86"/>
      <c r="H25" s="108"/>
    </row>
    <row r="26" spans="1:255" s="24" customFormat="1" ht="14.4" thickBot="1">
      <c r="A26" s="138" t="s">
        <v>37</v>
      </c>
      <c r="B26" s="172"/>
      <c r="C26" s="99"/>
      <c r="D26" s="100"/>
      <c r="E26" s="100"/>
      <c r="F26" s="101"/>
      <c r="G26" s="101" t="e">
        <f>SUM(G17)</f>
        <v>#REF!</v>
      </c>
      <c r="H26" s="102"/>
    </row>
    <row r="27" spans="1:255" s="24" customFormat="1" ht="28.2" thickBot="1">
      <c r="A27" s="20">
        <v>3</v>
      </c>
      <c r="B27" s="21" t="s">
        <v>38</v>
      </c>
      <c r="C27" s="22"/>
      <c r="D27" s="22"/>
      <c r="E27" s="22"/>
      <c r="F27" s="22"/>
      <c r="G27" s="22"/>
      <c r="H27" s="23"/>
    </row>
    <row r="28" spans="1:255" s="24" customFormat="1" ht="46.8" customHeight="1">
      <c r="A28" s="25">
        <v>3.1</v>
      </c>
      <c r="B28" s="54" t="s">
        <v>92</v>
      </c>
      <c r="C28" s="27" t="s">
        <v>91</v>
      </c>
      <c r="D28" s="28">
        <v>1</v>
      </c>
      <c r="E28" s="30"/>
      <c r="F28" s="31"/>
      <c r="G28" s="32"/>
      <c r="H28" s="48"/>
    </row>
    <row r="29" spans="1:255" s="24" customFormat="1" ht="96.6">
      <c r="A29" s="25">
        <v>3.2</v>
      </c>
      <c r="B29" s="54" t="s">
        <v>99</v>
      </c>
      <c r="C29" s="27" t="s">
        <v>91</v>
      </c>
      <c r="D29" s="28">
        <v>1</v>
      </c>
      <c r="E29" s="30"/>
      <c r="F29" s="31"/>
      <c r="G29" s="32" t="e">
        <f>E29*#REF!</f>
        <v>#REF!</v>
      </c>
      <c r="H29" s="48"/>
    </row>
    <row r="30" spans="1:255" s="24" customFormat="1" ht="71.400000000000006" customHeight="1" thickBot="1">
      <c r="A30" s="25">
        <v>3.3</v>
      </c>
      <c r="B30" s="26" t="s">
        <v>100</v>
      </c>
      <c r="C30" s="27" t="s">
        <v>13</v>
      </c>
      <c r="D30" s="28">
        <v>80</v>
      </c>
      <c r="E30" s="29"/>
      <c r="F30" s="30"/>
      <c r="G30" s="31">
        <f>D30*F30</f>
        <v>0</v>
      </c>
      <c r="H30" s="50"/>
    </row>
    <row r="31" spans="1:255" s="24" customFormat="1" ht="97.2" thickBot="1">
      <c r="A31" s="25">
        <v>3.4</v>
      </c>
      <c r="B31" s="49" t="s">
        <v>67</v>
      </c>
      <c r="C31" s="27" t="s">
        <v>15</v>
      </c>
      <c r="D31" s="28">
        <v>1</v>
      </c>
      <c r="E31" s="30"/>
      <c r="F31" s="31"/>
      <c r="G31" s="47"/>
      <c r="H31" s="50"/>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c r="DE31" s="17"/>
      <c r="DF31" s="17"/>
      <c r="DG31" s="17"/>
      <c r="DH31" s="17"/>
      <c r="DI31" s="17"/>
      <c r="DJ31" s="17"/>
      <c r="DK31" s="17"/>
      <c r="DL31" s="17"/>
      <c r="DM31" s="17"/>
      <c r="DN31" s="17"/>
      <c r="DO31" s="17"/>
      <c r="DP31" s="17"/>
      <c r="DQ31" s="17"/>
      <c r="DR31" s="17"/>
      <c r="DS31" s="17"/>
      <c r="DT31" s="17"/>
      <c r="DU31" s="17"/>
      <c r="DV31" s="17"/>
      <c r="DW31" s="17"/>
      <c r="DX31" s="17"/>
      <c r="DY31" s="17"/>
      <c r="DZ31" s="17"/>
      <c r="EA31" s="17"/>
      <c r="EB31" s="17"/>
      <c r="EC31" s="17"/>
      <c r="ED31" s="17"/>
      <c r="EE31" s="17"/>
      <c r="EF31" s="17"/>
      <c r="EG31" s="17"/>
      <c r="EH31" s="17"/>
      <c r="EI31" s="17"/>
      <c r="EJ31" s="17"/>
      <c r="EK31" s="17"/>
      <c r="EL31" s="17"/>
      <c r="EM31" s="17"/>
      <c r="EN31" s="17"/>
      <c r="EO31" s="17"/>
      <c r="EP31" s="17"/>
      <c r="EQ31" s="17"/>
      <c r="ER31" s="17"/>
      <c r="ES31" s="17"/>
      <c r="ET31" s="17"/>
      <c r="EU31" s="17"/>
      <c r="EV31" s="17"/>
      <c r="EW31" s="17"/>
      <c r="EX31" s="17"/>
      <c r="EY31" s="17"/>
      <c r="EZ31" s="17"/>
      <c r="FA31" s="17"/>
      <c r="FB31" s="17"/>
      <c r="FC31" s="17"/>
      <c r="FD31" s="17"/>
      <c r="FE31" s="17"/>
      <c r="FF31" s="17"/>
      <c r="FG31" s="17"/>
      <c r="FH31" s="17"/>
      <c r="FI31" s="17"/>
      <c r="FJ31" s="17"/>
      <c r="FK31" s="17"/>
      <c r="FL31" s="17"/>
      <c r="FM31" s="17"/>
      <c r="FN31" s="17"/>
      <c r="FO31" s="17"/>
      <c r="FP31" s="17"/>
      <c r="FQ31" s="17"/>
      <c r="FR31" s="17"/>
      <c r="FS31" s="17"/>
      <c r="FT31" s="17"/>
      <c r="FU31" s="17"/>
      <c r="FV31" s="17"/>
      <c r="FW31" s="17"/>
      <c r="FX31" s="17"/>
      <c r="FY31" s="17"/>
      <c r="FZ31" s="17"/>
      <c r="GA31" s="17"/>
      <c r="GB31" s="17"/>
      <c r="GC31" s="17"/>
      <c r="GD31" s="17"/>
      <c r="GE31" s="17"/>
      <c r="GF31" s="17"/>
      <c r="GG31" s="17"/>
      <c r="GH31" s="17"/>
      <c r="GI31" s="17"/>
      <c r="GJ31" s="17"/>
      <c r="GK31" s="17"/>
      <c r="GL31" s="17"/>
      <c r="GM31" s="17"/>
      <c r="GN31" s="17"/>
      <c r="GO31" s="17"/>
      <c r="GP31" s="17"/>
      <c r="GQ31" s="17"/>
      <c r="GR31" s="17"/>
      <c r="GS31" s="17"/>
      <c r="GT31" s="17"/>
      <c r="GU31" s="17"/>
      <c r="GV31" s="17"/>
      <c r="GW31" s="17"/>
      <c r="GX31" s="17"/>
      <c r="GY31" s="17"/>
      <c r="GZ31" s="17"/>
      <c r="HA31" s="17"/>
      <c r="HB31" s="17"/>
      <c r="HC31" s="17"/>
      <c r="HD31" s="17"/>
      <c r="HE31" s="17"/>
      <c r="HF31" s="17"/>
      <c r="HG31" s="17"/>
      <c r="HH31" s="17"/>
      <c r="HI31" s="17"/>
      <c r="HJ31" s="17"/>
      <c r="HK31" s="17"/>
      <c r="HL31" s="17"/>
      <c r="HM31" s="17"/>
      <c r="HN31" s="17"/>
      <c r="HO31" s="17"/>
      <c r="HP31" s="17"/>
      <c r="HQ31" s="17"/>
      <c r="HR31" s="17"/>
      <c r="HS31" s="17"/>
      <c r="HT31" s="17"/>
      <c r="HU31" s="17"/>
      <c r="HV31" s="17"/>
      <c r="HW31" s="17"/>
      <c r="HX31" s="17"/>
      <c r="HY31" s="17"/>
      <c r="HZ31" s="17"/>
      <c r="IA31" s="17"/>
      <c r="IB31" s="17"/>
      <c r="IC31" s="17"/>
      <c r="ID31" s="17"/>
      <c r="IE31" s="17"/>
      <c r="IF31" s="17"/>
      <c r="IG31" s="17"/>
      <c r="IH31" s="17"/>
      <c r="II31" s="17"/>
      <c r="IJ31" s="17"/>
      <c r="IK31" s="17"/>
      <c r="IL31" s="17"/>
      <c r="IM31" s="17"/>
      <c r="IN31" s="17"/>
      <c r="IO31" s="17"/>
      <c r="IP31" s="17"/>
      <c r="IQ31" s="17"/>
      <c r="IR31" s="17"/>
      <c r="IS31" s="17"/>
      <c r="IT31" s="17"/>
      <c r="IU31" s="17"/>
    </row>
    <row r="32" spans="1:255" s="24" customFormat="1" ht="14.4" thickBot="1">
      <c r="A32" s="138" t="s">
        <v>39</v>
      </c>
      <c r="B32" s="110"/>
      <c r="C32" s="40"/>
      <c r="D32" s="41"/>
      <c r="E32" s="41"/>
      <c r="F32" s="42"/>
      <c r="G32" s="42" t="e">
        <f>SUM(#REF!)</f>
        <v>#REF!</v>
      </c>
      <c r="H32" s="43"/>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c r="DE32" s="17"/>
      <c r="DF32" s="17"/>
      <c r="DG32" s="17"/>
      <c r="DH32" s="17"/>
      <c r="DI32" s="17"/>
      <c r="DJ32" s="17"/>
      <c r="DK32" s="17"/>
      <c r="DL32" s="17"/>
      <c r="DM32" s="17"/>
      <c r="DN32" s="17"/>
      <c r="DO32" s="17"/>
      <c r="DP32" s="17"/>
      <c r="DQ32" s="17"/>
      <c r="DR32" s="17"/>
      <c r="DS32" s="17"/>
      <c r="DT32" s="17"/>
      <c r="DU32" s="17"/>
      <c r="DV32" s="17"/>
      <c r="DW32" s="17"/>
      <c r="DX32" s="17"/>
      <c r="DY32" s="17"/>
      <c r="DZ32" s="17"/>
      <c r="EA32" s="17"/>
      <c r="EB32" s="17"/>
      <c r="EC32" s="17"/>
      <c r="ED32" s="17"/>
      <c r="EE32" s="17"/>
      <c r="EF32" s="17"/>
      <c r="EG32" s="17"/>
      <c r="EH32" s="17"/>
      <c r="EI32" s="17"/>
      <c r="EJ32" s="17"/>
      <c r="EK32" s="17"/>
      <c r="EL32" s="17"/>
      <c r="EM32" s="17"/>
      <c r="EN32" s="17"/>
      <c r="EO32" s="17"/>
      <c r="EP32" s="17"/>
      <c r="EQ32" s="17"/>
      <c r="ER32" s="17"/>
      <c r="ES32" s="17"/>
      <c r="ET32" s="17"/>
      <c r="EU32" s="17"/>
      <c r="EV32" s="17"/>
      <c r="EW32" s="17"/>
      <c r="EX32" s="17"/>
      <c r="EY32" s="17"/>
      <c r="EZ32" s="17"/>
      <c r="FA32" s="17"/>
      <c r="FB32" s="17"/>
      <c r="FC32" s="17"/>
      <c r="FD32" s="17"/>
      <c r="FE32" s="17"/>
      <c r="FF32" s="17"/>
      <c r="FG32" s="17"/>
      <c r="FH32" s="17"/>
      <c r="FI32" s="17"/>
      <c r="FJ32" s="17"/>
      <c r="FK32" s="17"/>
      <c r="FL32" s="17"/>
      <c r="FM32" s="17"/>
      <c r="FN32" s="17"/>
      <c r="FO32" s="17"/>
      <c r="FP32" s="17"/>
      <c r="FQ32" s="17"/>
      <c r="FR32" s="17"/>
      <c r="FS32" s="17"/>
      <c r="FT32" s="17"/>
      <c r="FU32" s="17"/>
      <c r="FV32" s="17"/>
      <c r="FW32" s="17"/>
      <c r="FX32" s="17"/>
      <c r="FY32" s="17"/>
      <c r="FZ32" s="17"/>
      <c r="GA32" s="17"/>
      <c r="GB32" s="17"/>
      <c r="GC32" s="17"/>
      <c r="GD32" s="17"/>
      <c r="GE32" s="17"/>
      <c r="GF32" s="17"/>
      <c r="GG32" s="17"/>
      <c r="GH32" s="17"/>
      <c r="GI32" s="17"/>
      <c r="GJ32" s="17"/>
      <c r="GK32" s="17"/>
      <c r="GL32" s="17"/>
      <c r="GM32" s="17"/>
      <c r="GN32" s="17"/>
      <c r="GO32" s="17"/>
      <c r="GP32" s="17"/>
      <c r="GQ32" s="17"/>
      <c r="GR32" s="17"/>
      <c r="GS32" s="17"/>
      <c r="GT32" s="17"/>
      <c r="GU32" s="17"/>
      <c r="GV32" s="17"/>
      <c r="GW32" s="17"/>
      <c r="GX32" s="17"/>
      <c r="GY32" s="17"/>
      <c r="GZ32" s="17"/>
      <c r="HA32" s="17"/>
      <c r="HB32" s="17"/>
      <c r="HC32" s="17"/>
      <c r="HD32" s="17"/>
      <c r="HE32" s="17"/>
      <c r="HF32" s="17"/>
      <c r="HG32" s="17"/>
      <c r="HH32" s="17"/>
      <c r="HI32" s="17"/>
      <c r="HJ32" s="17"/>
      <c r="HK32" s="17"/>
      <c r="HL32" s="17"/>
      <c r="HM32" s="17"/>
      <c r="HN32" s="17"/>
      <c r="HO32" s="17"/>
      <c r="HP32" s="17"/>
      <c r="HQ32" s="17"/>
      <c r="HR32" s="17"/>
      <c r="HS32" s="17"/>
      <c r="HT32" s="17"/>
      <c r="HU32" s="17"/>
      <c r="HV32" s="17"/>
      <c r="HW32" s="17"/>
      <c r="HX32" s="17"/>
      <c r="HY32" s="17"/>
      <c r="HZ32" s="17"/>
      <c r="IA32" s="17"/>
      <c r="IB32" s="17"/>
      <c r="IC32" s="17"/>
      <c r="ID32" s="17"/>
      <c r="IE32" s="17"/>
      <c r="IF32" s="17"/>
      <c r="IG32" s="17"/>
      <c r="IH32" s="17"/>
      <c r="II32" s="17"/>
      <c r="IJ32" s="17"/>
      <c r="IK32" s="17"/>
      <c r="IL32" s="17"/>
      <c r="IM32" s="17"/>
      <c r="IN32" s="17"/>
      <c r="IO32" s="17"/>
      <c r="IP32" s="17"/>
      <c r="IQ32" s="17"/>
      <c r="IR32" s="17"/>
      <c r="IS32" s="17"/>
      <c r="IT32" s="17"/>
      <c r="IU32" s="17"/>
    </row>
    <row r="33" spans="1:255" s="24" customFormat="1" ht="25.8" customHeight="1" thickBot="1">
      <c r="A33" s="76">
        <v>4</v>
      </c>
      <c r="B33" s="21" t="s">
        <v>77</v>
      </c>
      <c r="C33" s="22"/>
      <c r="D33" s="22"/>
      <c r="E33" s="22"/>
      <c r="F33" s="22"/>
      <c r="G33" s="22"/>
      <c r="H33" s="23"/>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c r="DE33" s="17"/>
      <c r="DF33" s="17"/>
      <c r="DG33" s="17"/>
      <c r="DH33" s="17"/>
      <c r="DI33" s="17"/>
      <c r="DJ33" s="17"/>
      <c r="DK33" s="17"/>
      <c r="DL33" s="17"/>
      <c r="DM33" s="17"/>
      <c r="DN33" s="17"/>
      <c r="DO33" s="17"/>
      <c r="DP33" s="17"/>
      <c r="DQ33" s="17"/>
      <c r="DR33" s="17"/>
      <c r="DS33" s="17"/>
      <c r="DT33" s="17"/>
      <c r="DU33" s="17"/>
      <c r="DV33" s="17"/>
      <c r="DW33" s="17"/>
      <c r="DX33" s="17"/>
      <c r="DY33" s="17"/>
      <c r="DZ33" s="17"/>
      <c r="EA33" s="17"/>
      <c r="EB33" s="17"/>
      <c r="EC33" s="17"/>
      <c r="ED33" s="17"/>
      <c r="EE33" s="17"/>
      <c r="EF33" s="17"/>
      <c r="EG33" s="17"/>
      <c r="EH33" s="17"/>
      <c r="EI33" s="17"/>
      <c r="EJ33" s="17"/>
      <c r="EK33" s="17"/>
      <c r="EL33" s="17"/>
      <c r="EM33" s="17"/>
      <c r="EN33" s="17"/>
      <c r="EO33" s="17"/>
      <c r="EP33" s="17"/>
      <c r="EQ33" s="17"/>
      <c r="ER33" s="17"/>
      <c r="ES33" s="17"/>
      <c r="ET33" s="17"/>
      <c r="EU33" s="17"/>
      <c r="EV33" s="17"/>
      <c r="EW33" s="17"/>
      <c r="EX33" s="17"/>
      <c r="EY33" s="17"/>
      <c r="EZ33" s="17"/>
      <c r="FA33" s="17"/>
      <c r="FB33" s="17"/>
      <c r="FC33" s="17"/>
      <c r="FD33" s="17"/>
      <c r="FE33" s="17"/>
      <c r="FF33" s="17"/>
      <c r="FG33" s="17"/>
      <c r="FH33" s="17"/>
      <c r="FI33" s="17"/>
      <c r="FJ33" s="17"/>
      <c r="FK33" s="17"/>
      <c r="FL33" s="17"/>
      <c r="FM33" s="17"/>
      <c r="FN33" s="17"/>
      <c r="FO33" s="17"/>
      <c r="FP33" s="17"/>
      <c r="FQ33" s="17"/>
      <c r="FR33" s="17"/>
      <c r="FS33" s="17"/>
      <c r="FT33" s="17"/>
      <c r="FU33" s="17"/>
      <c r="FV33" s="17"/>
      <c r="FW33" s="17"/>
      <c r="FX33" s="17"/>
      <c r="FY33" s="17"/>
      <c r="FZ33" s="17"/>
      <c r="GA33" s="17"/>
      <c r="GB33" s="17"/>
      <c r="GC33" s="17"/>
      <c r="GD33" s="17"/>
      <c r="GE33" s="17"/>
      <c r="GF33" s="17"/>
      <c r="GG33" s="17"/>
      <c r="GH33" s="17"/>
      <c r="GI33" s="17"/>
      <c r="GJ33" s="17"/>
      <c r="GK33" s="17"/>
      <c r="GL33" s="17"/>
      <c r="GM33" s="17"/>
      <c r="GN33" s="17"/>
      <c r="GO33" s="17"/>
      <c r="GP33" s="17"/>
      <c r="GQ33" s="17"/>
      <c r="GR33" s="17"/>
      <c r="GS33" s="17"/>
      <c r="GT33" s="17"/>
      <c r="GU33" s="17"/>
      <c r="GV33" s="17"/>
      <c r="GW33" s="17"/>
      <c r="GX33" s="17"/>
      <c r="GY33" s="17"/>
      <c r="GZ33" s="17"/>
      <c r="HA33" s="17"/>
      <c r="HB33" s="17"/>
      <c r="HC33" s="17"/>
      <c r="HD33" s="17"/>
      <c r="HE33" s="17"/>
      <c r="HF33" s="17"/>
      <c r="HG33" s="17"/>
      <c r="HH33" s="17"/>
      <c r="HI33" s="17"/>
      <c r="HJ33" s="17"/>
      <c r="HK33" s="17"/>
      <c r="HL33" s="17"/>
      <c r="HM33" s="17"/>
      <c r="HN33" s="17"/>
      <c r="HO33" s="17"/>
      <c r="HP33" s="17"/>
      <c r="HQ33" s="17"/>
      <c r="HR33" s="17"/>
      <c r="HS33" s="17"/>
      <c r="HT33" s="17"/>
      <c r="HU33" s="17"/>
      <c r="HV33" s="17"/>
      <c r="HW33" s="17"/>
      <c r="HX33" s="17"/>
      <c r="HY33" s="17"/>
      <c r="HZ33" s="17"/>
      <c r="IA33" s="17"/>
      <c r="IB33" s="17"/>
      <c r="IC33" s="17"/>
      <c r="ID33" s="17"/>
      <c r="IE33" s="17"/>
      <c r="IF33" s="17"/>
      <c r="IG33" s="17"/>
      <c r="IH33" s="17"/>
      <c r="II33" s="17"/>
      <c r="IJ33" s="17"/>
      <c r="IK33" s="17"/>
      <c r="IL33" s="17"/>
      <c r="IM33" s="17"/>
      <c r="IN33" s="17"/>
      <c r="IO33" s="17"/>
      <c r="IP33" s="17"/>
      <c r="IQ33" s="17"/>
      <c r="IR33" s="17"/>
      <c r="IS33" s="17"/>
      <c r="IT33" s="17"/>
      <c r="IU33" s="17"/>
    </row>
    <row r="34" spans="1:255" s="24" customFormat="1" ht="28.2" thickBot="1">
      <c r="A34" s="77">
        <v>4.0999999999999996</v>
      </c>
      <c r="B34" s="71" t="s">
        <v>78</v>
      </c>
      <c r="C34" s="72" t="s">
        <v>74</v>
      </c>
      <c r="D34" s="73">
        <v>1</v>
      </c>
      <c r="E34" s="74"/>
      <c r="F34" s="31"/>
      <c r="G34" s="75"/>
      <c r="H34" s="50"/>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c r="DG34" s="17"/>
      <c r="DH34" s="17"/>
      <c r="DI34" s="17"/>
      <c r="DJ34" s="17"/>
      <c r="DK34" s="17"/>
      <c r="DL34" s="17"/>
      <c r="DM34" s="17"/>
      <c r="DN34" s="17"/>
      <c r="DO34" s="17"/>
      <c r="DP34" s="17"/>
      <c r="DQ34" s="17"/>
      <c r="DR34" s="17"/>
      <c r="DS34" s="17"/>
      <c r="DT34" s="17"/>
      <c r="DU34" s="17"/>
      <c r="DV34" s="17"/>
      <c r="DW34" s="17"/>
      <c r="DX34" s="17"/>
      <c r="DY34" s="17"/>
      <c r="DZ34" s="17"/>
      <c r="EA34" s="17"/>
      <c r="EB34" s="17"/>
      <c r="EC34" s="17"/>
      <c r="ED34" s="17"/>
      <c r="EE34" s="17"/>
      <c r="EF34" s="17"/>
      <c r="EG34" s="17"/>
      <c r="EH34" s="17"/>
      <c r="EI34" s="17"/>
      <c r="EJ34" s="17"/>
      <c r="EK34" s="17"/>
      <c r="EL34" s="17"/>
      <c r="EM34" s="17"/>
      <c r="EN34" s="17"/>
      <c r="EO34" s="17"/>
      <c r="EP34" s="17"/>
      <c r="EQ34" s="17"/>
      <c r="ER34" s="17"/>
      <c r="ES34" s="17"/>
      <c r="ET34" s="17"/>
      <c r="EU34" s="17"/>
      <c r="EV34" s="17"/>
      <c r="EW34" s="17"/>
      <c r="EX34" s="17"/>
      <c r="EY34" s="17"/>
      <c r="EZ34" s="17"/>
      <c r="FA34" s="17"/>
      <c r="FB34" s="17"/>
      <c r="FC34" s="17"/>
      <c r="FD34" s="17"/>
      <c r="FE34" s="17"/>
      <c r="FF34" s="17"/>
      <c r="FG34" s="17"/>
      <c r="FH34" s="17"/>
      <c r="FI34" s="17"/>
      <c r="FJ34" s="17"/>
      <c r="FK34" s="17"/>
      <c r="FL34" s="17"/>
      <c r="FM34" s="17"/>
      <c r="FN34" s="17"/>
      <c r="FO34" s="17"/>
      <c r="FP34" s="17"/>
      <c r="FQ34" s="17"/>
      <c r="FR34" s="17"/>
      <c r="FS34" s="17"/>
      <c r="FT34" s="17"/>
      <c r="FU34" s="17"/>
      <c r="FV34" s="17"/>
      <c r="FW34" s="17"/>
      <c r="FX34" s="17"/>
      <c r="FY34" s="17"/>
      <c r="FZ34" s="17"/>
      <c r="GA34" s="17"/>
      <c r="GB34" s="17"/>
      <c r="GC34" s="17"/>
      <c r="GD34" s="17"/>
      <c r="GE34" s="17"/>
      <c r="GF34" s="17"/>
      <c r="GG34" s="17"/>
      <c r="GH34" s="17"/>
      <c r="GI34" s="17"/>
      <c r="GJ34" s="17"/>
      <c r="GK34" s="17"/>
      <c r="GL34" s="17"/>
      <c r="GM34" s="17"/>
      <c r="GN34" s="17"/>
      <c r="GO34" s="17"/>
      <c r="GP34" s="17"/>
      <c r="GQ34" s="17"/>
      <c r="GR34" s="17"/>
      <c r="GS34" s="17"/>
      <c r="GT34" s="17"/>
      <c r="GU34" s="17"/>
      <c r="GV34" s="17"/>
      <c r="GW34" s="17"/>
      <c r="GX34" s="17"/>
      <c r="GY34" s="17"/>
      <c r="GZ34" s="17"/>
      <c r="HA34" s="17"/>
      <c r="HB34" s="17"/>
      <c r="HC34" s="17"/>
      <c r="HD34" s="17"/>
      <c r="HE34" s="17"/>
      <c r="HF34" s="17"/>
      <c r="HG34" s="17"/>
      <c r="HH34" s="17"/>
      <c r="HI34" s="17"/>
      <c r="HJ34" s="17"/>
      <c r="HK34" s="17"/>
      <c r="HL34" s="17"/>
      <c r="HM34" s="17"/>
      <c r="HN34" s="17"/>
      <c r="HO34" s="17"/>
      <c r="HP34" s="17"/>
      <c r="HQ34" s="17"/>
      <c r="HR34" s="17"/>
      <c r="HS34" s="17"/>
      <c r="HT34" s="17"/>
      <c r="HU34" s="17"/>
      <c r="HV34" s="17"/>
      <c r="HW34" s="17"/>
      <c r="HX34" s="17"/>
      <c r="HY34" s="17"/>
      <c r="HZ34" s="17"/>
      <c r="IA34" s="17"/>
      <c r="IB34" s="17"/>
      <c r="IC34" s="17"/>
      <c r="ID34" s="17"/>
      <c r="IE34" s="17"/>
      <c r="IF34" s="17"/>
      <c r="IG34" s="17"/>
      <c r="IH34" s="17"/>
      <c r="II34" s="17"/>
      <c r="IJ34" s="17"/>
      <c r="IK34" s="17"/>
      <c r="IL34" s="17"/>
      <c r="IM34" s="17"/>
      <c r="IN34" s="17"/>
      <c r="IO34" s="17"/>
      <c r="IP34" s="17"/>
      <c r="IQ34" s="17"/>
      <c r="IR34" s="17"/>
      <c r="IS34" s="17"/>
      <c r="IT34" s="17"/>
      <c r="IU34" s="17"/>
    </row>
    <row r="35" spans="1:255" ht="14.4" thickBot="1">
      <c r="A35" s="138" t="s">
        <v>39</v>
      </c>
      <c r="B35" s="110"/>
      <c r="C35" s="40"/>
      <c r="D35" s="41"/>
      <c r="E35" s="41"/>
      <c r="F35" s="42"/>
      <c r="G35" s="42" t="e">
        <f>SUM(#REF!)</f>
        <v>#REF!</v>
      </c>
      <c r="H35" s="43"/>
    </row>
    <row r="36" spans="1:255" ht="14.4" thickBot="1">
      <c r="A36" s="111" t="s">
        <v>19</v>
      </c>
      <c r="B36" s="112"/>
      <c r="C36" s="51"/>
      <c r="D36" s="51"/>
      <c r="E36" s="52"/>
      <c r="F36" s="52"/>
      <c r="G36" s="52" t="e">
        <f>#REF!+#REF!+#REF!</f>
        <v>#REF!</v>
      </c>
      <c r="H36" s="53"/>
    </row>
  </sheetData>
  <mergeCells count="11">
    <mergeCell ref="A5:H5"/>
    <mergeCell ref="A15:B15"/>
    <mergeCell ref="A26:B26"/>
    <mergeCell ref="A35:B35"/>
    <mergeCell ref="A36:B36"/>
    <mergeCell ref="A6:A7"/>
    <mergeCell ref="B6:B7"/>
    <mergeCell ref="C6:C7"/>
    <mergeCell ref="F6:G6"/>
    <mergeCell ref="H6:H7"/>
    <mergeCell ref="A32:B32"/>
  </mergeCells>
  <pageMargins left="0.70866141732283461" right="0.70866141732283461" top="0.74803149606299213" bottom="0.74803149606299213" header="0.31496062992125984" footer="0.31496062992125984"/>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48121-0EBA-4A03-B3DE-F2FBB34574AD}">
  <dimension ref="A1:IT33"/>
  <sheetViews>
    <sheetView view="pageBreakPreview" topLeftCell="A19" zoomScale="85" zoomScaleNormal="100" zoomScaleSheetLayoutView="85" workbookViewId="0">
      <selection activeCell="B37" sqref="B37"/>
    </sheetView>
  </sheetViews>
  <sheetFormatPr defaultRowHeight="14.4"/>
  <cols>
    <col min="1" max="1" width="5.88671875" customWidth="1"/>
    <col min="2" max="2" width="83.5546875" customWidth="1"/>
    <col min="3" max="3" width="7.5546875" customWidth="1"/>
    <col min="4" max="4" width="9.44140625" bestFit="1" customWidth="1"/>
    <col min="5" max="5" width="9.6640625" bestFit="1" customWidth="1"/>
    <col min="6" max="6" width="11.109375" customWidth="1"/>
    <col min="7" max="7" width="43.5546875" customWidth="1"/>
    <col min="255" max="255" width="5.88671875" customWidth="1"/>
    <col min="256" max="256" width="83.5546875" customWidth="1"/>
    <col min="257" max="257" width="5.88671875" customWidth="1"/>
    <col min="258" max="258" width="9.44140625" bestFit="1" customWidth="1"/>
    <col min="259" max="259" width="0" hidden="1" customWidth="1"/>
    <col min="260" max="260" width="9.6640625" bestFit="1" customWidth="1"/>
    <col min="261" max="261" width="11.109375" customWidth="1"/>
    <col min="262" max="262" width="0" hidden="1" customWidth="1"/>
    <col min="263" max="263" width="43.5546875" customWidth="1"/>
    <col min="511" max="511" width="5.88671875" customWidth="1"/>
    <col min="512" max="512" width="83.5546875" customWidth="1"/>
    <col min="513" max="513" width="5.88671875" customWidth="1"/>
    <col min="514" max="514" width="9.44140625" bestFit="1" customWidth="1"/>
    <col min="515" max="515" width="0" hidden="1" customWidth="1"/>
    <col min="516" max="516" width="9.6640625" bestFit="1" customWidth="1"/>
    <col min="517" max="517" width="11.109375" customWidth="1"/>
    <col min="518" max="518" width="0" hidden="1" customWidth="1"/>
    <col min="519" max="519" width="43.5546875" customWidth="1"/>
    <col min="767" max="767" width="5.88671875" customWidth="1"/>
    <col min="768" max="768" width="83.5546875" customWidth="1"/>
    <col min="769" max="769" width="5.88671875" customWidth="1"/>
    <col min="770" max="770" width="9.44140625" bestFit="1" customWidth="1"/>
    <col min="771" max="771" width="0" hidden="1" customWidth="1"/>
    <col min="772" max="772" width="9.6640625" bestFit="1" customWidth="1"/>
    <col min="773" max="773" width="11.109375" customWidth="1"/>
    <col min="774" max="774" width="0" hidden="1" customWidth="1"/>
    <col min="775" max="775" width="43.5546875" customWidth="1"/>
    <col min="1023" max="1023" width="5.88671875" customWidth="1"/>
    <col min="1024" max="1024" width="83.5546875" customWidth="1"/>
    <col min="1025" max="1025" width="5.88671875" customWidth="1"/>
    <col min="1026" max="1026" width="9.44140625" bestFit="1" customWidth="1"/>
    <col min="1027" max="1027" width="0" hidden="1" customWidth="1"/>
    <col min="1028" max="1028" width="9.6640625" bestFit="1" customWidth="1"/>
    <col min="1029" max="1029" width="11.109375" customWidth="1"/>
    <col min="1030" max="1030" width="0" hidden="1" customWidth="1"/>
    <col min="1031" max="1031" width="43.5546875" customWidth="1"/>
    <col min="1279" max="1279" width="5.88671875" customWidth="1"/>
    <col min="1280" max="1280" width="83.5546875" customWidth="1"/>
    <col min="1281" max="1281" width="5.88671875" customWidth="1"/>
    <col min="1282" max="1282" width="9.44140625" bestFit="1" customWidth="1"/>
    <col min="1283" max="1283" width="0" hidden="1" customWidth="1"/>
    <col min="1284" max="1284" width="9.6640625" bestFit="1" customWidth="1"/>
    <col min="1285" max="1285" width="11.109375" customWidth="1"/>
    <col min="1286" max="1286" width="0" hidden="1" customWidth="1"/>
    <col min="1287" max="1287" width="43.5546875" customWidth="1"/>
    <col min="1535" max="1535" width="5.88671875" customWidth="1"/>
    <col min="1536" max="1536" width="83.5546875" customWidth="1"/>
    <col min="1537" max="1537" width="5.88671875" customWidth="1"/>
    <col min="1538" max="1538" width="9.44140625" bestFit="1" customWidth="1"/>
    <col min="1539" max="1539" width="0" hidden="1" customWidth="1"/>
    <col min="1540" max="1540" width="9.6640625" bestFit="1" customWidth="1"/>
    <col min="1541" max="1541" width="11.109375" customWidth="1"/>
    <col min="1542" max="1542" width="0" hidden="1" customWidth="1"/>
    <col min="1543" max="1543" width="43.5546875" customWidth="1"/>
    <col min="1791" max="1791" width="5.88671875" customWidth="1"/>
    <col min="1792" max="1792" width="83.5546875" customWidth="1"/>
    <col min="1793" max="1793" width="5.88671875" customWidth="1"/>
    <col min="1794" max="1794" width="9.44140625" bestFit="1" customWidth="1"/>
    <col min="1795" max="1795" width="0" hidden="1" customWidth="1"/>
    <col min="1796" max="1796" width="9.6640625" bestFit="1" customWidth="1"/>
    <col min="1797" max="1797" width="11.109375" customWidth="1"/>
    <col min="1798" max="1798" width="0" hidden="1" customWidth="1"/>
    <col min="1799" max="1799" width="43.5546875" customWidth="1"/>
    <col min="2047" max="2047" width="5.88671875" customWidth="1"/>
    <col min="2048" max="2048" width="83.5546875" customWidth="1"/>
    <col min="2049" max="2049" width="5.88671875" customWidth="1"/>
    <col min="2050" max="2050" width="9.44140625" bestFit="1" customWidth="1"/>
    <col min="2051" max="2051" width="0" hidden="1" customWidth="1"/>
    <col min="2052" max="2052" width="9.6640625" bestFit="1" customWidth="1"/>
    <col min="2053" max="2053" width="11.109375" customWidth="1"/>
    <col min="2054" max="2054" width="0" hidden="1" customWidth="1"/>
    <col min="2055" max="2055" width="43.5546875" customWidth="1"/>
    <col min="2303" max="2303" width="5.88671875" customWidth="1"/>
    <col min="2304" max="2304" width="83.5546875" customWidth="1"/>
    <col min="2305" max="2305" width="5.88671875" customWidth="1"/>
    <col min="2306" max="2306" width="9.44140625" bestFit="1" customWidth="1"/>
    <col min="2307" max="2307" width="0" hidden="1" customWidth="1"/>
    <col min="2308" max="2308" width="9.6640625" bestFit="1" customWidth="1"/>
    <col min="2309" max="2309" width="11.109375" customWidth="1"/>
    <col min="2310" max="2310" width="0" hidden="1" customWidth="1"/>
    <col min="2311" max="2311" width="43.5546875" customWidth="1"/>
    <col min="2559" max="2559" width="5.88671875" customWidth="1"/>
    <col min="2560" max="2560" width="83.5546875" customWidth="1"/>
    <col min="2561" max="2561" width="5.88671875" customWidth="1"/>
    <col min="2562" max="2562" width="9.44140625" bestFit="1" customWidth="1"/>
    <col min="2563" max="2563" width="0" hidden="1" customWidth="1"/>
    <col min="2564" max="2564" width="9.6640625" bestFit="1" customWidth="1"/>
    <col min="2565" max="2565" width="11.109375" customWidth="1"/>
    <col min="2566" max="2566" width="0" hidden="1" customWidth="1"/>
    <col min="2567" max="2567" width="43.5546875" customWidth="1"/>
    <col min="2815" max="2815" width="5.88671875" customWidth="1"/>
    <col min="2816" max="2816" width="83.5546875" customWidth="1"/>
    <col min="2817" max="2817" width="5.88671875" customWidth="1"/>
    <col min="2818" max="2818" width="9.44140625" bestFit="1" customWidth="1"/>
    <col min="2819" max="2819" width="0" hidden="1" customWidth="1"/>
    <col min="2820" max="2820" width="9.6640625" bestFit="1" customWidth="1"/>
    <col min="2821" max="2821" width="11.109375" customWidth="1"/>
    <col min="2822" max="2822" width="0" hidden="1" customWidth="1"/>
    <col min="2823" max="2823" width="43.5546875" customWidth="1"/>
    <col min="3071" max="3071" width="5.88671875" customWidth="1"/>
    <col min="3072" max="3072" width="83.5546875" customWidth="1"/>
    <col min="3073" max="3073" width="5.88671875" customWidth="1"/>
    <col min="3074" max="3074" width="9.44140625" bestFit="1" customWidth="1"/>
    <col min="3075" max="3075" width="0" hidden="1" customWidth="1"/>
    <col min="3076" max="3076" width="9.6640625" bestFit="1" customWidth="1"/>
    <col min="3077" max="3077" width="11.109375" customWidth="1"/>
    <col min="3078" max="3078" width="0" hidden="1" customWidth="1"/>
    <col min="3079" max="3079" width="43.5546875" customWidth="1"/>
    <col min="3327" max="3327" width="5.88671875" customWidth="1"/>
    <col min="3328" max="3328" width="83.5546875" customWidth="1"/>
    <col min="3329" max="3329" width="5.88671875" customWidth="1"/>
    <col min="3330" max="3330" width="9.44140625" bestFit="1" customWidth="1"/>
    <col min="3331" max="3331" width="0" hidden="1" customWidth="1"/>
    <col min="3332" max="3332" width="9.6640625" bestFit="1" customWidth="1"/>
    <col min="3333" max="3333" width="11.109375" customWidth="1"/>
    <col min="3334" max="3334" width="0" hidden="1" customWidth="1"/>
    <col min="3335" max="3335" width="43.5546875" customWidth="1"/>
    <col min="3583" max="3583" width="5.88671875" customWidth="1"/>
    <col min="3584" max="3584" width="83.5546875" customWidth="1"/>
    <col min="3585" max="3585" width="5.88671875" customWidth="1"/>
    <col min="3586" max="3586" width="9.44140625" bestFit="1" customWidth="1"/>
    <col min="3587" max="3587" width="0" hidden="1" customWidth="1"/>
    <col min="3588" max="3588" width="9.6640625" bestFit="1" customWidth="1"/>
    <col min="3589" max="3589" width="11.109375" customWidth="1"/>
    <col min="3590" max="3590" width="0" hidden="1" customWidth="1"/>
    <col min="3591" max="3591" width="43.5546875" customWidth="1"/>
    <col min="3839" max="3839" width="5.88671875" customWidth="1"/>
    <col min="3840" max="3840" width="83.5546875" customWidth="1"/>
    <col min="3841" max="3841" width="5.88671875" customWidth="1"/>
    <col min="3842" max="3842" width="9.44140625" bestFit="1" customWidth="1"/>
    <col min="3843" max="3843" width="0" hidden="1" customWidth="1"/>
    <col min="3844" max="3844" width="9.6640625" bestFit="1" customWidth="1"/>
    <col min="3845" max="3845" width="11.109375" customWidth="1"/>
    <col min="3846" max="3846" width="0" hidden="1" customWidth="1"/>
    <col min="3847" max="3847" width="43.5546875" customWidth="1"/>
    <col min="4095" max="4095" width="5.88671875" customWidth="1"/>
    <col min="4096" max="4096" width="83.5546875" customWidth="1"/>
    <col min="4097" max="4097" width="5.88671875" customWidth="1"/>
    <col min="4098" max="4098" width="9.44140625" bestFit="1" customWidth="1"/>
    <col min="4099" max="4099" width="0" hidden="1" customWidth="1"/>
    <col min="4100" max="4100" width="9.6640625" bestFit="1" customWidth="1"/>
    <col min="4101" max="4101" width="11.109375" customWidth="1"/>
    <col min="4102" max="4102" width="0" hidden="1" customWidth="1"/>
    <col min="4103" max="4103" width="43.5546875" customWidth="1"/>
    <col min="4351" max="4351" width="5.88671875" customWidth="1"/>
    <col min="4352" max="4352" width="83.5546875" customWidth="1"/>
    <col min="4353" max="4353" width="5.88671875" customWidth="1"/>
    <col min="4354" max="4354" width="9.44140625" bestFit="1" customWidth="1"/>
    <col min="4355" max="4355" width="0" hidden="1" customWidth="1"/>
    <col min="4356" max="4356" width="9.6640625" bestFit="1" customWidth="1"/>
    <col min="4357" max="4357" width="11.109375" customWidth="1"/>
    <col min="4358" max="4358" width="0" hidden="1" customWidth="1"/>
    <col min="4359" max="4359" width="43.5546875" customWidth="1"/>
    <col min="4607" max="4607" width="5.88671875" customWidth="1"/>
    <col min="4608" max="4608" width="83.5546875" customWidth="1"/>
    <col min="4609" max="4609" width="5.88671875" customWidth="1"/>
    <col min="4610" max="4610" width="9.44140625" bestFit="1" customWidth="1"/>
    <col min="4611" max="4611" width="0" hidden="1" customWidth="1"/>
    <col min="4612" max="4612" width="9.6640625" bestFit="1" customWidth="1"/>
    <col min="4613" max="4613" width="11.109375" customWidth="1"/>
    <col min="4614" max="4614" width="0" hidden="1" customWidth="1"/>
    <col min="4615" max="4615" width="43.5546875" customWidth="1"/>
    <col min="4863" max="4863" width="5.88671875" customWidth="1"/>
    <col min="4864" max="4864" width="83.5546875" customWidth="1"/>
    <col min="4865" max="4865" width="5.88671875" customWidth="1"/>
    <col min="4866" max="4866" width="9.44140625" bestFit="1" customWidth="1"/>
    <col min="4867" max="4867" width="0" hidden="1" customWidth="1"/>
    <col min="4868" max="4868" width="9.6640625" bestFit="1" customWidth="1"/>
    <col min="4869" max="4869" width="11.109375" customWidth="1"/>
    <col min="4870" max="4870" width="0" hidden="1" customWidth="1"/>
    <col min="4871" max="4871" width="43.5546875" customWidth="1"/>
    <col min="5119" max="5119" width="5.88671875" customWidth="1"/>
    <col min="5120" max="5120" width="83.5546875" customWidth="1"/>
    <col min="5121" max="5121" width="5.88671875" customWidth="1"/>
    <col min="5122" max="5122" width="9.44140625" bestFit="1" customWidth="1"/>
    <col min="5123" max="5123" width="0" hidden="1" customWidth="1"/>
    <col min="5124" max="5124" width="9.6640625" bestFit="1" customWidth="1"/>
    <col min="5125" max="5125" width="11.109375" customWidth="1"/>
    <col min="5126" max="5126" width="0" hidden="1" customWidth="1"/>
    <col min="5127" max="5127" width="43.5546875" customWidth="1"/>
    <col min="5375" max="5375" width="5.88671875" customWidth="1"/>
    <col min="5376" max="5376" width="83.5546875" customWidth="1"/>
    <col min="5377" max="5377" width="5.88671875" customWidth="1"/>
    <col min="5378" max="5378" width="9.44140625" bestFit="1" customWidth="1"/>
    <col min="5379" max="5379" width="0" hidden="1" customWidth="1"/>
    <col min="5380" max="5380" width="9.6640625" bestFit="1" customWidth="1"/>
    <col min="5381" max="5381" width="11.109375" customWidth="1"/>
    <col min="5382" max="5382" width="0" hidden="1" customWidth="1"/>
    <col min="5383" max="5383" width="43.5546875" customWidth="1"/>
    <col min="5631" max="5631" width="5.88671875" customWidth="1"/>
    <col min="5632" max="5632" width="83.5546875" customWidth="1"/>
    <col min="5633" max="5633" width="5.88671875" customWidth="1"/>
    <col min="5634" max="5634" width="9.44140625" bestFit="1" customWidth="1"/>
    <col min="5635" max="5635" width="0" hidden="1" customWidth="1"/>
    <col min="5636" max="5636" width="9.6640625" bestFit="1" customWidth="1"/>
    <col min="5637" max="5637" width="11.109375" customWidth="1"/>
    <col min="5638" max="5638" width="0" hidden="1" customWidth="1"/>
    <col min="5639" max="5639" width="43.5546875" customWidth="1"/>
    <col min="5887" max="5887" width="5.88671875" customWidth="1"/>
    <col min="5888" max="5888" width="83.5546875" customWidth="1"/>
    <col min="5889" max="5889" width="5.88671875" customWidth="1"/>
    <col min="5890" max="5890" width="9.44140625" bestFit="1" customWidth="1"/>
    <col min="5891" max="5891" width="0" hidden="1" customWidth="1"/>
    <col min="5892" max="5892" width="9.6640625" bestFit="1" customWidth="1"/>
    <col min="5893" max="5893" width="11.109375" customWidth="1"/>
    <col min="5894" max="5894" width="0" hidden="1" customWidth="1"/>
    <col min="5895" max="5895" width="43.5546875" customWidth="1"/>
    <col min="6143" max="6143" width="5.88671875" customWidth="1"/>
    <col min="6144" max="6144" width="83.5546875" customWidth="1"/>
    <col min="6145" max="6145" width="5.88671875" customWidth="1"/>
    <col min="6146" max="6146" width="9.44140625" bestFit="1" customWidth="1"/>
    <col min="6147" max="6147" width="0" hidden="1" customWidth="1"/>
    <col min="6148" max="6148" width="9.6640625" bestFit="1" customWidth="1"/>
    <col min="6149" max="6149" width="11.109375" customWidth="1"/>
    <col min="6150" max="6150" width="0" hidden="1" customWidth="1"/>
    <col min="6151" max="6151" width="43.5546875" customWidth="1"/>
    <col min="6399" max="6399" width="5.88671875" customWidth="1"/>
    <col min="6400" max="6400" width="83.5546875" customWidth="1"/>
    <col min="6401" max="6401" width="5.88671875" customWidth="1"/>
    <col min="6402" max="6402" width="9.44140625" bestFit="1" customWidth="1"/>
    <col min="6403" max="6403" width="0" hidden="1" customWidth="1"/>
    <col min="6404" max="6404" width="9.6640625" bestFit="1" customWidth="1"/>
    <col min="6405" max="6405" width="11.109375" customWidth="1"/>
    <col min="6406" max="6406" width="0" hidden="1" customWidth="1"/>
    <col min="6407" max="6407" width="43.5546875" customWidth="1"/>
    <col min="6655" max="6655" width="5.88671875" customWidth="1"/>
    <col min="6656" max="6656" width="83.5546875" customWidth="1"/>
    <col min="6657" max="6657" width="5.88671875" customWidth="1"/>
    <col min="6658" max="6658" width="9.44140625" bestFit="1" customWidth="1"/>
    <col min="6659" max="6659" width="0" hidden="1" customWidth="1"/>
    <col min="6660" max="6660" width="9.6640625" bestFit="1" customWidth="1"/>
    <col min="6661" max="6661" width="11.109375" customWidth="1"/>
    <col min="6662" max="6662" width="0" hidden="1" customWidth="1"/>
    <col min="6663" max="6663" width="43.5546875" customWidth="1"/>
    <col min="6911" max="6911" width="5.88671875" customWidth="1"/>
    <col min="6912" max="6912" width="83.5546875" customWidth="1"/>
    <col min="6913" max="6913" width="5.88671875" customWidth="1"/>
    <col min="6914" max="6914" width="9.44140625" bestFit="1" customWidth="1"/>
    <col min="6915" max="6915" width="0" hidden="1" customWidth="1"/>
    <col min="6916" max="6916" width="9.6640625" bestFit="1" customWidth="1"/>
    <col min="6917" max="6917" width="11.109375" customWidth="1"/>
    <col min="6918" max="6918" width="0" hidden="1" customWidth="1"/>
    <col min="6919" max="6919" width="43.5546875" customWidth="1"/>
    <col min="7167" max="7167" width="5.88671875" customWidth="1"/>
    <col min="7168" max="7168" width="83.5546875" customWidth="1"/>
    <col min="7169" max="7169" width="5.88671875" customWidth="1"/>
    <col min="7170" max="7170" width="9.44140625" bestFit="1" customWidth="1"/>
    <col min="7171" max="7171" width="0" hidden="1" customWidth="1"/>
    <col min="7172" max="7172" width="9.6640625" bestFit="1" customWidth="1"/>
    <col min="7173" max="7173" width="11.109375" customWidth="1"/>
    <col min="7174" max="7174" width="0" hidden="1" customWidth="1"/>
    <col min="7175" max="7175" width="43.5546875" customWidth="1"/>
    <col min="7423" max="7423" width="5.88671875" customWidth="1"/>
    <col min="7424" max="7424" width="83.5546875" customWidth="1"/>
    <col min="7425" max="7425" width="5.88671875" customWidth="1"/>
    <col min="7426" max="7426" width="9.44140625" bestFit="1" customWidth="1"/>
    <col min="7427" max="7427" width="0" hidden="1" customWidth="1"/>
    <col min="7428" max="7428" width="9.6640625" bestFit="1" customWidth="1"/>
    <col min="7429" max="7429" width="11.109375" customWidth="1"/>
    <col min="7430" max="7430" width="0" hidden="1" customWidth="1"/>
    <col min="7431" max="7431" width="43.5546875" customWidth="1"/>
    <col min="7679" max="7679" width="5.88671875" customWidth="1"/>
    <col min="7680" max="7680" width="83.5546875" customWidth="1"/>
    <col min="7681" max="7681" width="5.88671875" customWidth="1"/>
    <col min="7682" max="7682" width="9.44140625" bestFit="1" customWidth="1"/>
    <col min="7683" max="7683" width="0" hidden="1" customWidth="1"/>
    <col min="7684" max="7684" width="9.6640625" bestFit="1" customWidth="1"/>
    <col min="7685" max="7685" width="11.109375" customWidth="1"/>
    <col min="7686" max="7686" width="0" hidden="1" customWidth="1"/>
    <col min="7687" max="7687" width="43.5546875" customWidth="1"/>
    <col min="7935" max="7935" width="5.88671875" customWidth="1"/>
    <col min="7936" max="7936" width="83.5546875" customWidth="1"/>
    <col min="7937" max="7937" width="5.88671875" customWidth="1"/>
    <col min="7938" max="7938" width="9.44140625" bestFit="1" customWidth="1"/>
    <col min="7939" max="7939" width="0" hidden="1" customWidth="1"/>
    <col min="7940" max="7940" width="9.6640625" bestFit="1" customWidth="1"/>
    <col min="7941" max="7941" width="11.109375" customWidth="1"/>
    <col min="7942" max="7942" width="0" hidden="1" customWidth="1"/>
    <col min="7943" max="7943" width="43.5546875" customWidth="1"/>
    <col min="8191" max="8191" width="5.88671875" customWidth="1"/>
    <col min="8192" max="8192" width="83.5546875" customWidth="1"/>
    <col min="8193" max="8193" width="5.88671875" customWidth="1"/>
    <col min="8194" max="8194" width="9.44140625" bestFit="1" customWidth="1"/>
    <col min="8195" max="8195" width="0" hidden="1" customWidth="1"/>
    <col min="8196" max="8196" width="9.6640625" bestFit="1" customWidth="1"/>
    <col min="8197" max="8197" width="11.109375" customWidth="1"/>
    <col min="8198" max="8198" width="0" hidden="1" customWidth="1"/>
    <col min="8199" max="8199" width="43.5546875" customWidth="1"/>
    <col min="8447" max="8447" width="5.88671875" customWidth="1"/>
    <col min="8448" max="8448" width="83.5546875" customWidth="1"/>
    <col min="8449" max="8449" width="5.88671875" customWidth="1"/>
    <col min="8450" max="8450" width="9.44140625" bestFit="1" customWidth="1"/>
    <col min="8451" max="8451" width="0" hidden="1" customWidth="1"/>
    <col min="8452" max="8452" width="9.6640625" bestFit="1" customWidth="1"/>
    <col min="8453" max="8453" width="11.109375" customWidth="1"/>
    <col min="8454" max="8454" width="0" hidden="1" customWidth="1"/>
    <col min="8455" max="8455" width="43.5546875" customWidth="1"/>
    <col min="8703" max="8703" width="5.88671875" customWidth="1"/>
    <col min="8704" max="8704" width="83.5546875" customWidth="1"/>
    <col min="8705" max="8705" width="5.88671875" customWidth="1"/>
    <col min="8706" max="8706" width="9.44140625" bestFit="1" customWidth="1"/>
    <col min="8707" max="8707" width="0" hidden="1" customWidth="1"/>
    <col min="8708" max="8708" width="9.6640625" bestFit="1" customWidth="1"/>
    <col min="8709" max="8709" width="11.109375" customWidth="1"/>
    <col min="8710" max="8710" width="0" hidden="1" customWidth="1"/>
    <col min="8711" max="8711" width="43.5546875" customWidth="1"/>
    <col min="8959" max="8959" width="5.88671875" customWidth="1"/>
    <col min="8960" max="8960" width="83.5546875" customWidth="1"/>
    <col min="8961" max="8961" width="5.88671875" customWidth="1"/>
    <col min="8962" max="8962" width="9.44140625" bestFit="1" customWidth="1"/>
    <col min="8963" max="8963" width="0" hidden="1" customWidth="1"/>
    <col min="8964" max="8964" width="9.6640625" bestFit="1" customWidth="1"/>
    <col min="8965" max="8965" width="11.109375" customWidth="1"/>
    <col min="8966" max="8966" width="0" hidden="1" customWidth="1"/>
    <col min="8967" max="8967" width="43.5546875" customWidth="1"/>
    <col min="9215" max="9215" width="5.88671875" customWidth="1"/>
    <col min="9216" max="9216" width="83.5546875" customWidth="1"/>
    <col min="9217" max="9217" width="5.88671875" customWidth="1"/>
    <col min="9218" max="9218" width="9.44140625" bestFit="1" customWidth="1"/>
    <col min="9219" max="9219" width="0" hidden="1" customWidth="1"/>
    <col min="9220" max="9220" width="9.6640625" bestFit="1" customWidth="1"/>
    <col min="9221" max="9221" width="11.109375" customWidth="1"/>
    <col min="9222" max="9222" width="0" hidden="1" customWidth="1"/>
    <col min="9223" max="9223" width="43.5546875" customWidth="1"/>
    <col min="9471" max="9471" width="5.88671875" customWidth="1"/>
    <col min="9472" max="9472" width="83.5546875" customWidth="1"/>
    <col min="9473" max="9473" width="5.88671875" customWidth="1"/>
    <col min="9474" max="9474" width="9.44140625" bestFit="1" customWidth="1"/>
    <col min="9475" max="9475" width="0" hidden="1" customWidth="1"/>
    <col min="9476" max="9476" width="9.6640625" bestFit="1" customWidth="1"/>
    <col min="9477" max="9477" width="11.109375" customWidth="1"/>
    <col min="9478" max="9478" width="0" hidden="1" customWidth="1"/>
    <col min="9479" max="9479" width="43.5546875" customWidth="1"/>
    <col min="9727" max="9727" width="5.88671875" customWidth="1"/>
    <col min="9728" max="9728" width="83.5546875" customWidth="1"/>
    <col min="9729" max="9729" width="5.88671875" customWidth="1"/>
    <col min="9730" max="9730" width="9.44140625" bestFit="1" customWidth="1"/>
    <col min="9731" max="9731" width="0" hidden="1" customWidth="1"/>
    <col min="9732" max="9732" width="9.6640625" bestFit="1" customWidth="1"/>
    <col min="9733" max="9733" width="11.109375" customWidth="1"/>
    <col min="9734" max="9734" width="0" hidden="1" customWidth="1"/>
    <col min="9735" max="9735" width="43.5546875" customWidth="1"/>
    <col min="9983" max="9983" width="5.88671875" customWidth="1"/>
    <col min="9984" max="9984" width="83.5546875" customWidth="1"/>
    <col min="9985" max="9985" width="5.88671875" customWidth="1"/>
    <col min="9986" max="9986" width="9.44140625" bestFit="1" customWidth="1"/>
    <col min="9987" max="9987" width="0" hidden="1" customWidth="1"/>
    <col min="9988" max="9988" width="9.6640625" bestFit="1" customWidth="1"/>
    <col min="9989" max="9989" width="11.109375" customWidth="1"/>
    <col min="9990" max="9990" width="0" hidden="1" customWidth="1"/>
    <col min="9991" max="9991" width="43.5546875" customWidth="1"/>
    <col min="10239" max="10239" width="5.88671875" customWidth="1"/>
    <col min="10240" max="10240" width="83.5546875" customWidth="1"/>
    <col min="10241" max="10241" width="5.88671875" customWidth="1"/>
    <col min="10242" max="10242" width="9.44140625" bestFit="1" customWidth="1"/>
    <col min="10243" max="10243" width="0" hidden="1" customWidth="1"/>
    <col min="10244" max="10244" width="9.6640625" bestFit="1" customWidth="1"/>
    <col min="10245" max="10245" width="11.109375" customWidth="1"/>
    <col min="10246" max="10246" width="0" hidden="1" customWidth="1"/>
    <col min="10247" max="10247" width="43.5546875" customWidth="1"/>
    <col min="10495" max="10495" width="5.88671875" customWidth="1"/>
    <col min="10496" max="10496" width="83.5546875" customWidth="1"/>
    <col min="10497" max="10497" width="5.88671875" customWidth="1"/>
    <col min="10498" max="10498" width="9.44140625" bestFit="1" customWidth="1"/>
    <col min="10499" max="10499" width="0" hidden="1" customWidth="1"/>
    <col min="10500" max="10500" width="9.6640625" bestFit="1" customWidth="1"/>
    <col min="10501" max="10501" width="11.109375" customWidth="1"/>
    <col min="10502" max="10502" width="0" hidden="1" customWidth="1"/>
    <col min="10503" max="10503" width="43.5546875" customWidth="1"/>
    <col min="10751" max="10751" width="5.88671875" customWidth="1"/>
    <col min="10752" max="10752" width="83.5546875" customWidth="1"/>
    <col min="10753" max="10753" width="5.88671875" customWidth="1"/>
    <col min="10754" max="10754" width="9.44140625" bestFit="1" customWidth="1"/>
    <col min="10755" max="10755" width="0" hidden="1" customWidth="1"/>
    <col min="10756" max="10756" width="9.6640625" bestFit="1" customWidth="1"/>
    <col min="10757" max="10757" width="11.109375" customWidth="1"/>
    <col min="10758" max="10758" width="0" hidden="1" customWidth="1"/>
    <col min="10759" max="10759" width="43.5546875" customWidth="1"/>
    <col min="11007" max="11007" width="5.88671875" customWidth="1"/>
    <col min="11008" max="11008" width="83.5546875" customWidth="1"/>
    <col min="11009" max="11009" width="5.88671875" customWidth="1"/>
    <col min="11010" max="11010" width="9.44140625" bestFit="1" customWidth="1"/>
    <col min="11011" max="11011" width="0" hidden="1" customWidth="1"/>
    <col min="11012" max="11012" width="9.6640625" bestFit="1" customWidth="1"/>
    <col min="11013" max="11013" width="11.109375" customWidth="1"/>
    <col min="11014" max="11014" width="0" hidden="1" customWidth="1"/>
    <col min="11015" max="11015" width="43.5546875" customWidth="1"/>
    <col min="11263" max="11263" width="5.88671875" customWidth="1"/>
    <col min="11264" max="11264" width="83.5546875" customWidth="1"/>
    <col min="11265" max="11265" width="5.88671875" customWidth="1"/>
    <col min="11266" max="11266" width="9.44140625" bestFit="1" customWidth="1"/>
    <col min="11267" max="11267" width="0" hidden="1" customWidth="1"/>
    <col min="11268" max="11268" width="9.6640625" bestFit="1" customWidth="1"/>
    <col min="11269" max="11269" width="11.109375" customWidth="1"/>
    <col min="11270" max="11270" width="0" hidden="1" customWidth="1"/>
    <col min="11271" max="11271" width="43.5546875" customWidth="1"/>
    <col min="11519" max="11519" width="5.88671875" customWidth="1"/>
    <col min="11520" max="11520" width="83.5546875" customWidth="1"/>
    <col min="11521" max="11521" width="5.88671875" customWidth="1"/>
    <col min="11522" max="11522" width="9.44140625" bestFit="1" customWidth="1"/>
    <col min="11523" max="11523" width="0" hidden="1" customWidth="1"/>
    <col min="11524" max="11524" width="9.6640625" bestFit="1" customWidth="1"/>
    <col min="11525" max="11525" width="11.109375" customWidth="1"/>
    <col min="11526" max="11526" width="0" hidden="1" customWidth="1"/>
    <col min="11527" max="11527" width="43.5546875" customWidth="1"/>
    <col min="11775" max="11775" width="5.88671875" customWidth="1"/>
    <col min="11776" max="11776" width="83.5546875" customWidth="1"/>
    <col min="11777" max="11777" width="5.88671875" customWidth="1"/>
    <col min="11778" max="11778" width="9.44140625" bestFit="1" customWidth="1"/>
    <col min="11779" max="11779" width="0" hidden="1" customWidth="1"/>
    <col min="11780" max="11780" width="9.6640625" bestFit="1" customWidth="1"/>
    <col min="11781" max="11781" width="11.109375" customWidth="1"/>
    <col min="11782" max="11782" width="0" hidden="1" customWidth="1"/>
    <col min="11783" max="11783" width="43.5546875" customWidth="1"/>
    <col min="12031" max="12031" width="5.88671875" customWidth="1"/>
    <col min="12032" max="12032" width="83.5546875" customWidth="1"/>
    <col min="12033" max="12033" width="5.88671875" customWidth="1"/>
    <col min="12034" max="12034" width="9.44140625" bestFit="1" customWidth="1"/>
    <col min="12035" max="12035" width="0" hidden="1" customWidth="1"/>
    <col min="12036" max="12036" width="9.6640625" bestFit="1" customWidth="1"/>
    <col min="12037" max="12037" width="11.109375" customWidth="1"/>
    <col min="12038" max="12038" width="0" hidden="1" customWidth="1"/>
    <col min="12039" max="12039" width="43.5546875" customWidth="1"/>
    <col min="12287" max="12287" width="5.88671875" customWidth="1"/>
    <col min="12288" max="12288" width="83.5546875" customWidth="1"/>
    <col min="12289" max="12289" width="5.88671875" customWidth="1"/>
    <col min="12290" max="12290" width="9.44140625" bestFit="1" customWidth="1"/>
    <col min="12291" max="12291" width="0" hidden="1" customWidth="1"/>
    <col min="12292" max="12292" width="9.6640625" bestFit="1" customWidth="1"/>
    <col min="12293" max="12293" width="11.109375" customWidth="1"/>
    <col min="12294" max="12294" width="0" hidden="1" customWidth="1"/>
    <col min="12295" max="12295" width="43.5546875" customWidth="1"/>
    <col min="12543" max="12543" width="5.88671875" customWidth="1"/>
    <col min="12544" max="12544" width="83.5546875" customWidth="1"/>
    <col min="12545" max="12545" width="5.88671875" customWidth="1"/>
    <col min="12546" max="12546" width="9.44140625" bestFit="1" customWidth="1"/>
    <col min="12547" max="12547" width="0" hidden="1" customWidth="1"/>
    <col min="12548" max="12548" width="9.6640625" bestFit="1" customWidth="1"/>
    <col min="12549" max="12549" width="11.109375" customWidth="1"/>
    <col min="12550" max="12550" width="0" hidden="1" customWidth="1"/>
    <col min="12551" max="12551" width="43.5546875" customWidth="1"/>
    <col min="12799" max="12799" width="5.88671875" customWidth="1"/>
    <col min="12800" max="12800" width="83.5546875" customWidth="1"/>
    <col min="12801" max="12801" width="5.88671875" customWidth="1"/>
    <col min="12802" max="12802" width="9.44140625" bestFit="1" customWidth="1"/>
    <col min="12803" max="12803" width="0" hidden="1" customWidth="1"/>
    <col min="12804" max="12804" width="9.6640625" bestFit="1" customWidth="1"/>
    <col min="12805" max="12805" width="11.109375" customWidth="1"/>
    <col min="12806" max="12806" width="0" hidden="1" customWidth="1"/>
    <col min="12807" max="12807" width="43.5546875" customWidth="1"/>
    <col min="13055" max="13055" width="5.88671875" customWidth="1"/>
    <col min="13056" max="13056" width="83.5546875" customWidth="1"/>
    <col min="13057" max="13057" width="5.88671875" customWidth="1"/>
    <col min="13058" max="13058" width="9.44140625" bestFit="1" customWidth="1"/>
    <col min="13059" max="13059" width="0" hidden="1" customWidth="1"/>
    <col min="13060" max="13060" width="9.6640625" bestFit="1" customWidth="1"/>
    <col min="13061" max="13061" width="11.109375" customWidth="1"/>
    <col min="13062" max="13062" width="0" hidden="1" customWidth="1"/>
    <col min="13063" max="13063" width="43.5546875" customWidth="1"/>
    <col min="13311" max="13311" width="5.88671875" customWidth="1"/>
    <col min="13312" max="13312" width="83.5546875" customWidth="1"/>
    <col min="13313" max="13313" width="5.88671875" customWidth="1"/>
    <col min="13314" max="13314" width="9.44140625" bestFit="1" customWidth="1"/>
    <col min="13315" max="13315" width="0" hidden="1" customWidth="1"/>
    <col min="13316" max="13316" width="9.6640625" bestFit="1" customWidth="1"/>
    <col min="13317" max="13317" width="11.109375" customWidth="1"/>
    <col min="13318" max="13318" width="0" hidden="1" customWidth="1"/>
    <col min="13319" max="13319" width="43.5546875" customWidth="1"/>
    <col min="13567" max="13567" width="5.88671875" customWidth="1"/>
    <col min="13568" max="13568" width="83.5546875" customWidth="1"/>
    <col min="13569" max="13569" width="5.88671875" customWidth="1"/>
    <col min="13570" max="13570" width="9.44140625" bestFit="1" customWidth="1"/>
    <col min="13571" max="13571" width="0" hidden="1" customWidth="1"/>
    <col min="13572" max="13572" width="9.6640625" bestFit="1" customWidth="1"/>
    <col min="13573" max="13573" width="11.109375" customWidth="1"/>
    <col min="13574" max="13574" width="0" hidden="1" customWidth="1"/>
    <col min="13575" max="13575" width="43.5546875" customWidth="1"/>
    <col min="13823" max="13823" width="5.88671875" customWidth="1"/>
    <col min="13824" max="13824" width="83.5546875" customWidth="1"/>
    <col min="13825" max="13825" width="5.88671875" customWidth="1"/>
    <col min="13826" max="13826" width="9.44140625" bestFit="1" customWidth="1"/>
    <col min="13827" max="13827" width="0" hidden="1" customWidth="1"/>
    <col min="13828" max="13828" width="9.6640625" bestFit="1" customWidth="1"/>
    <col min="13829" max="13829" width="11.109375" customWidth="1"/>
    <col min="13830" max="13830" width="0" hidden="1" customWidth="1"/>
    <col min="13831" max="13831" width="43.5546875" customWidth="1"/>
    <col min="14079" max="14079" width="5.88671875" customWidth="1"/>
    <col min="14080" max="14080" width="83.5546875" customWidth="1"/>
    <col min="14081" max="14081" width="5.88671875" customWidth="1"/>
    <col min="14082" max="14082" width="9.44140625" bestFit="1" customWidth="1"/>
    <col min="14083" max="14083" width="0" hidden="1" customWidth="1"/>
    <col min="14084" max="14084" width="9.6640625" bestFit="1" customWidth="1"/>
    <col min="14085" max="14085" width="11.109375" customWidth="1"/>
    <col min="14086" max="14086" width="0" hidden="1" customWidth="1"/>
    <col min="14087" max="14087" width="43.5546875" customWidth="1"/>
    <col min="14335" max="14335" width="5.88671875" customWidth="1"/>
    <col min="14336" max="14336" width="83.5546875" customWidth="1"/>
    <col min="14337" max="14337" width="5.88671875" customWidth="1"/>
    <col min="14338" max="14338" width="9.44140625" bestFit="1" customWidth="1"/>
    <col min="14339" max="14339" width="0" hidden="1" customWidth="1"/>
    <col min="14340" max="14340" width="9.6640625" bestFit="1" customWidth="1"/>
    <col min="14341" max="14341" width="11.109375" customWidth="1"/>
    <col min="14342" max="14342" width="0" hidden="1" customWidth="1"/>
    <col min="14343" max="14343" width="43.5546875" customWidth="1"/>
    <col min="14591" max="14591" width="5.88671875" customWidth="1"/>
    <col min="14592" max="14592" width="83.5546875" customWidth="1"/>
    <col min="14593" max="14593" width="5.88671875" customWidth="1"/>
    <col min="14594" max="14594" width="9.44140625" bestFit="1" customWidth="1"/>
    <col min="14595" max="14595" width="0" hidden="1" customWidth="1"/>
    <col min="14596" max="14596" width="9.6640625" bestFit="1" customWidth="1"/>
    <col min="14597" max="14597" width="11.109375" customWidth="1"/>
    <col min="14598" max="14598" width="0" hidden="1" customWidth="1"/>
    <col min="14599" max="14599" width="43.5546875" customWidth="1"/>
    <col min="14847" max="14847" width="5.88671875" customWidth="1"/>
    <col min="14848" max="14848" width="83.5546875" customWidth="1"/>
    <col min="14849" max="14849" width="5.88671875" customWidth="1"/>
    <col min="14850" max="14850" width="9.44140625" bestFit="1" customWidth="1"/>
    <col min="14851" max="14851" width="0" hidden="1" customWidth="1"/>
    <col min="14852" max="14852" width="9.6640625" bestFit="1" customWidth="1"/>
    <col min="14853" max="14853" width="11.109375" customWidth="1"/>
    <col min="14854" max="14854" width="0" hidden="1" customWidth="1"/>
    <col min="14855" max="14855" width="43.5546875" customWidth="1"/>
    <col min="15103" max="15103" width="5.88671875" customWidth="1"/>
    <col min="15104" max="15104" width="83.5546875" customWidth="1"/>
    <col min="15105" max="15105" width="5.88671875" customWidth="1"/>
    <col min="15106" max="15106" width="9.44140625" bestFit="1" customWidth="1"/>
    <col min="15107" max="15107" width="0" hidden="1" customWidth="1"/>
    <col min="15108" max="15108" width="9.6640625" bestFit="1" customWidth="1"/>
    <col min="15109" max="15109" width="11.109375" customWidth="1"/>
    <col min="15110" max="15110" width="0" hidden="1" customWidth="1"/>
    <col min="15111" max="15111" width="43.5546875" customWidth="1"/>
    <col min="15359" max="15359" width="5.88671875" customWidth="1"/>
    <col min="15360" max="15360" width="83.5546875" customWidth="1"/>
    <col min="15361" max="15361" width="5.88671875" customWidth="1"/>
    <col min="15362" max="15362" width="9.44140625" bestFit="1" customWidth="1"/>
    <col min="15363" max="15363" width="0" hidden="1" customWidth="1"/>
    <col min="15364" max="15364" width="9.6640625" bestFit="1" customWidth="1"/>
    <col min="15365" max="15365" width="11.109375" customWidth="1"/>
    <col min="15366" max="15366" width="0" hidden="1" customWidth="1"/>
    <col min="15367" max="15367" width="43.5546875" customWidth="1"/>
    <col min="15615" max="15615" width="5.88671875" customWidth="1"/>
    <col min="15616" max="15616" width="83.5546875" customWidth="1"/>
    <col min="15617" max="15617" width="5.88671875" customWidth="1"/>
    <col min="15618" max="15618" width="9.44140625" bestFit="1" customWidth="1"/>
    <col min="15619" max="15619" width="0" hidden="1" customWidth="1"/>
    <col min="15620" max="15620" width="9.6640625" bestFit="1" customWidth="1"/>
    <col min="15621" max="15621" width="11.109375" customWidth="1"/>
    <col min="15622" max="15622" width="0" hidden="1" customWidth="1"/>
    <col min="15623" max="15623" width="43.5546875" customWidth="1"/>
    <col min="15871" max="15871" width="5.88671875" customWidth="1"/>
    <col min="15872" max="15872" width="83.5546875" customWidth="1"/>
    <col min="15873" max="15873" width="5.88671875" customWidth="1"/>
    <col min="15874" max="15874" width="9.44140625" bestFit="1" customWidth="1"/>
    <col min="15875" max="15875" width="0" hidden="1" customWidth="1"/>
    <col min="15876" max="15876" width="9.6640625" bestFit="1" customWidth="1"/>
    <col min="15877" max="15877" width="11.109375" customWidth="1"/>
    <col min="15878" max="15878" width="0" hidden="1" customWidth="1"/>
    <col min="15879" max="15879" width="43.5546875" customWidth="1"/>
    <col min="16127" max="16127" width="5.88671875" customWidth="1"/>
    <col min="16128" max="16128" width="83.5546875" customWidth="1"/>
    <col min="16129" max="16129" width="5.88671875" customWidth="1"/>
    <col min="16130" max="16130" width="9.44140625" bestFit="1" customWidth="1"/>
    <col min="16131" max="16131" width="0" hidden="1" customWidth="1"/>
    <col min="16132" max="16132" width="9.6640625" bestFit="1" customWidth="1"/>
    <col min="16133" max="16133" width="11.109375" customWidth="1"/>
    <col min="16134" max="16134" width="0" hidden="1" customWidth="1"/>
    <col min="16135" max="16135" width="43.5546875" customWidth="1"/>
  </cols>
  <sheetData>
    <row r="1" spans="1:254" ht="15" customHeight="1">
      <c r="A1" s="146"/>
      <c r="B1" s="147"/>
      <c r="C1" s="147"/>
      <c r="D1" s="147"/>
      <c r="E1" s="147"/>
      <c r="F1" s="147"/>
      <c r="G1" s="147"/>
      <c r="H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row>
    <row r="2" spans="1:254" ht="15" customHeight="1">
      <c r="A2" s="147"/>
      <c r="B2" s="147"/>
      <c r="C2" s="147"/>
      <c r="D2" s="147"/>
      <c r="E2" s="147"/>
      <c r="F2" s="147"/>
      <c r="G2" s="147"/>
      <c r="H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row>
    <row r="3" spans="1:254" ht="86.25" customHeight="1">
      <c r="A3" s="147"/>
      <c r="B3" s="147"/>
      <c r="C3" s="147"/>
      <c r="D3" s="147"/>
      <c r="E3" s="147"/>
      <c r="F3" s="147"/>
      <c r="G3" s="147"/>
      <c r="H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row>
    <row r="4" spans="1:254" ht="18.600000000000001" thickBot="1">
      <c r="A4" s="191" t="s">
        <v>68</v>
      </c>
      <c r="B4" s="191"/>
      <c r="C4" s="191"/>
      <c r="D4" s="191"/>
      <c r="E4" s="191"/>
      <c r="F4" s="191"/>
      <c r="G4" s="191"/>
      <c r="H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row>
    <row r="5" spans="1:254" ht="15" customHeight="1">
      <c r="A5" s="192" t="s">
        <v>0</v>
      </c>
      <c r="B5" s="194" t="s">
        <v>1</v>
      </c>
      <c r="C5" s="196" t="s">
        <v>2</v>
      </c>
      <c r="D5" s="65" t="s">
        <v>3</v>
      </c>
      <c r="E5" s="15" t="s">
        <v>4</v>
      </c>
      <c r="F5" s="65" t="s">
        <v>5</v>
      </c>
      <c r="G5" s="198" t="s">
        <v>6</v>
      </c>
    </row>
    <row r="6" spans="1:254" ht="18" customHeight="1" thickBot="1">
      <c r="A6" s="193"/>
      <c r="B6" s="195"/>
      <c r="C6" s="197"/>
      <c r="D6" s="2" t="s">
        <v>7</v>
      </c>
      <c r="E6" s="2" t="s">
        <v>9</v>
      </c>
      <c r="F6" s="2" t="s">
        <v>7</v>
      </c>
      <c r="G6" s="199"/>
    </row>
    <row r="7" spans="1:254" s="6" customFormat="1" ht="34.200000000000003" customHeight="1" thickBot="1">
      <c r="A7" s="12">
        <v>2</v>
      </c>
      <c r="B7" s="55" t="s">
        <v>55</v>
      </c>
      <c r="C7" s="56"/>
      <c r="D7" s="56"/>
      <c r="E7" s="56"/>
      <c r="F7" s="56"/>
      <c r="G7" s="57"/>
    </row>
    <row r="8" spans="1:254" s="6" customFormat="1" ht="33.75" customHeight="1">
      <c r="A8" s="202">
        <v>2.1</v>
      </c>
      <c r="B8" s="87" t="s">
        <v>87</v>
      </c>
      <c r="C8" s="203" t="s">
        <v>26</v>
      </c>
      <c r="D8" s="204">
        <v>9.5</v>
      </c>
      <c r="E8" s="205"/>
      <c r="F8" s="207"/>
      <c r="G8" s="182"/>
    </row>
    <row r="9" spans="1:254" s="6" customFormat="1" ht="33.75" customHeight="1">
      <c r="A9" s="185"/>
      <c r="B9" s="13" t="s">
        <v>88</v>
      </c>
      <c r="C9" s="187"/>
      <c r="D9" s="168"/>
      <c r="E9" s="166"/>
      <c r="F9" s="170"/>
      <c r="G9" s="183"/>
    </row>
    <row r="10" spans="1:254" s="6" customFormat="1" ht="18.75" customHeight="1">
      <c r="A10" s="184">
        <v>2.2000000000000002</v>
      </c>
      <c r="B10" s="7" t="s">
        <v>56</v>
      </c>
      <c r="C10" s="188" t="s">
        <v>15</v>
      </c>
      <c r="D10" s="167">
        <v>8</v>
      </c>
      <c r="E10" s="165"/>
      <c r="F10" s="169"/>
      <c r="G10" s="189"/>
    </row>
    <row r="11" spans="1:254" s="6" customFormat="1" ht="18.75" customHeight="1">
      <c r="A11" s="185"/>
      <c r="B11" s="13" t="s">
        <v>27</v>
      </c>
      <c r="C11" s="187"/>
      <c r="D11" s="168"/>
      <c r="E11" s="166"/>
      <c r="F11" s="170"/>
      <c r="G11" s="183"/>
    </row>
    <row r="12" spans="1:254" ht="46.2" customHeight="1">
      <c r="A12" s="184">
        <v>2.2999999999999998</v>
      </c>
      <c r="B12" s="7" t="s">
        <v>84</v>
      </c>
      <c r="C12" s="188" t="s">
        <v>15</v>
      </c>
      <c r="D12" s="167">
        <v>1</v>
      </c>
      <c r="E12" s="165"/>
      <c r="F12" s="169"/>
      <c r="G12" s="189"/>
      <c r="H12" s="1"/>
    </row>
    <row r="13" spans="1:254" ht="38.4" customHeight="1">
      <c r="A13" s="185"/>
      <c r="B13" s="13" t="s">
        <v>85</v>
      </c>
      <c r="C13" s="187"/>
      <c r="D13" s="168"/>
      <c r="E13" s="166"/>
      <c r="F13" s="170"/>
      <c r="G13" s="183"/>
      <c r="H13" s="1"/>
    </row>
    <row r="14" spans="1:254" ht="41.4">
      <c r="A14" s="184">
        <v>2.4</v>
      </c>
      <c r="B14" s="7" t="s">
        <v>90</v>
      </c>
      <c r="C14" s="186" t="s">
        <v>15</v>
      </c>
      <c r="D14" s="167">
        <v>2</v>
      </c>
      <c r="E14" s="165"/>
      <c r="F14" s="169"/>
      <c r="G14" s="189"/>
      <c r="H14" s="1"/>
    </row>
    <row r="15" spans="1:254" ht="32.4" customHeight="1">
      <c r="A15" s="185"/>
      <c r="B15" s="13" t="s">
        <v>89</v>
      </c>
      <c r="C15" s="187"/>
      <c r="D15" s="168"/>
      <c r="E15" s="166"/>
      <c r="F15" s="170"/>
      <c r="G15" s="183"/>
      <c r="H15" s="1"/>
    </row>
    <row r="16" spans="1:254" ht="45" customHeight="1">
      <c r="A16" s="184">
        <v>2.5</v>
      </c>
      <c r="B16" s="7" t="s">
        <v>71</v>
      </c>
      <c r="C16" s="186" t="s">
        <v>74</v>
      </c>
      <c r="D16" s="167">
        <v>1</v>
      </c>
      <c r="E16" s="165"/>
      <c r="F16" s="169"/>
      <c r="G16" s="189"/>
      <c r="H16" s="1"/>
    </row>
    <row r="17" spans="1:8" ht="47.4" customHeight="1">
      <c r="A17" s="185"/>
      <c r="B17" s="13" t="s">
        <v>72</v>
      </c>
      <c r="C17" s="187"/>
      <c r="D17" s="168"/>
      <c r="E17" s="166"/>
      <c r="F17" s="170"/>
      <c r="G17" s="183"/>
      <c r="H17" s="1"/>
    </row>
    <row r="18" spans="1:8" ht="55.8" customHeight="1">
      <c r="A18" s="184">
        <v>2.6</v>
      </c>
      <c r="B18" s="7" t="s">
        <v>57</v>
      </c>
      <c r="C18" s="188" t="s">
        <v>15</v>
      </c>
      <c r="D18" s="167">
        <v>1</v>
      </c>
      <c r="E18" s="165"/>
      <c r="F18" s="169"/>
      <c r="G18" s="189"/>
      <c r="H18" s="1"/>
    </row>
    <row r="19" spans="1:8" ht="41.4">
      <c r="A19" s="185"/>
      <c r="B19" s="68" t="s">
        <v>58</v>
      </c>
      <c r="C19" s="187"/>
      <c r="D19" s="168"/>
      <c r="E19" s="166"/>
      <c r="F19" s="170"/>
      <c r="G19" s="183"/>
      <c r="H19" s="1"/>
    </row>
    <row r="20" spans="1:8" ht="28.8" customHeight="1">
      <c r="A20" s="184">
        <v>2.7</v>
      </c>
      <c r="B20" s="69" t="s">
        <v>73</v>
      </c>
      <c r="C20" s="186" t="s">
        <v>25</v>
      </c>
      <c r="D20" s="167">
        <f>((2*1)+(3.4*1.3))*0.1</f>
        <v>0.64200000000000002</v>
      </c>
      <c r="E20" s="165"/>
      <c r="F20" s="169"/>
      <c r="G20" s="189"/>
      <c r="H20" s="1"/>
    </row>
    <row r="21" spans="1:8" ht="28.8" customHeight="1">
      <c r="A21" s="185"/>
      <c r="B21" s="70" t="s">
        <v>75</v>
      </c>
      <c r="C21" s="187"/>
      <c r="D21" s="168"/>
      <c r="E21" s="166"/>
      <c r="F21" s="170"/>
      <c r="G21" s="183"/>
      <c r="H21" s="1"/>
    </row>
    <row r="22" spans="1:8" ht="28.8" customHeight="1">
      <c r="A22" s="184">
        <v>2.8</v>
      </c>
      <c r="B22" s="69" t="s">
        <v>80</v>
      </c>
      <c r="C22" s="186" t="s">
        <v>74</v>
      </c>
      <c r="D22" s="167">
        <v>1</v>
      </c>
      <c r="E22" s="165"/>
      <c r="F22" s="169"/>
      <c r="G22" s="189"/>
      <c r="H22" s="1"/>
    </row>
    <row r="23" spans="1:8" ht="28.8" customHeight="1" thickBot="1">
      <c r="A23" s="185"/>
      <c r="B23" s="70" t="s">
        <v>81</v>
      </c>
      <c r="C23" s="187"/>
      <c r="D23" s="168"/>
      <c r="E23" s="166"/>
      <c r="F23" s="170"/>
      <c r="G23" s="190"/>
      <c r="H23" s="1"/>
    </row>
    <row r="24" spans="1:8" ht="31.2" customHeight="1">
      <c r="A24" s="184">
        <v>2.9</v>
      </c>
      <c r="B24" s="7" t="s">
        <v>97</v>
      </c>
      <c r="C24" s="188" t="s">
        <v>74</v>
      </c>
      <c r="D24" s="167">
        <v>1</v>
      </c>
      <c r="E24" s="165"/>
      <c r="F24" s="169"/>
      <c r="G24" s="189"/>
      <c r="H24" s="1"/>
    </row>
    <row r="25" spans="1:8" ht="28.8" customHeight="1" thickBot="1">
      <c r="A25" s="206"/>
      <c r="B25" s="88" t="s">
        <v>98</v>
      </c>
      <c r="C25" s="186"/>
      <c r="D25" s="168"/>
      <c r="E25" s="166"/>
      <c r="F25" s="170"/>
      <c r="G25" s="190"/>
      <c r="H25" s="1"/>
    </row>
    <row r="26" spans="1:8" s="6" customFormat="1" ht="15.75" customHeight="1" thickBot="1">
      <c r="A26" s="200" t="s">
        <v>28</v>
      </c>
      <c r="B26" s="201"/>
      <c r="C26" s="8"/>
      <c r="D26" s="9"/>
      <c r="E26" s="9"/>
      <c r="F26" s="14"/>
      <c r="G26" s="11"/>
    </row>
    <row r="27" spans="1:8" s="6" customFormat="1" ht="30.6" customHeight="1" thickBot="1">
      <c r="A27" s="12">
        <v>3</v>
      </c>
      <c r="B27" s="3" t="s">
        <v>29</v>
      </c>
      <c r="C27" s="4"/>
      <c r="D27" s="4"/>
      <c r="E27" s="4"/>
      <c r="F27" s="4"/>
      <c r="G27" s="5"/>
    </row>
    <row r="28" spans="1:8" s="6" customFormat="1" ht="33.75" customHeight="1">
      <c r="A28" s="184">
        <v>3.1</v>
      </c>
      <c r="B28" s="7" t="s">
        <v>59</v>
      </c>
      <c r="C28" s="188" t="s">
        <v>25</v>
      </c>
      <c r="D28" s="167">
        <v>2</v>
      </c>
      <c r="E28" s="165"/>
      <c r="F28" s="169"/>
      <c r="G28" s="182"/>
    </row>
    <row r="29" spans="1:8" s="6" customFormat="1" ht="18.75" customHeight="1">
      <c r="A29" s="185"/>
      <c r="B29" s="13" t="s">
        <v>60</v>
      </c>
      <c r="C29" s="187"/>
      <c r="D29" s="168"/>
      <c r="E29" s="166"/>
      <c r="F29" s="170"/>
      <c r="G29" s="183"/>
    </row>
    <row r="30" spans="1:8" s="6" customFormat="1" ht="33.75" customHeight="1">
      <c r="A30" s="184">
        <v>3.2</v>
      </c>
      <c r="B30" s="7" t="s">
        <v>61</v>
      </c>
      <c r="C30" s="188" t="s">
        <v>13</v>
      </c>
      <c r="D30" s="167">
        <v>10</v>
      </c>
      <c r="E30" s="165"/>
      <c r="F30" s="169"/>
      <c r="G30" s="189"/>
    </row>
    <row r="31" spans="1:8" s="6" customFormat="1" ht="33.75" customHeight="1" thickBot="1">
      <c r="A31" s="185"/>
      <c r="B31" s="13" t="s">
        <v>62</v>
      </c>
      <c r="C31" s="187"/>
      <c r="D31" s="168"/>
      <c r="E31" s="166"/>
      <c r="F31" s="170"/>
      <c r="G31" s="190"/>
    </row>
    <row r="32" spans="1:8" s="6" customFormat="1" ht="15.75" customHeight="1" thickBot="1">
      <c r="A32" s="200" t="s">
        <v>30</v>
      </c>
      <c r="B32" s="201"/>
      <c r="C32" s="8"/>
      <c r="D32" s="9"/>
      <c r="E32" s="9"/>
      <c r="F32" s="10"/>
      <c r="G32" s="11"/>
    </row>
    <row r="33" spans="1:7" ht="15" thickBot="1">
      <c r="A33" s="200" t="s">
        <v>79</v>
      </c>
      <c r="B33" s="201" t="s">
        <v>79</v>
      </c>
      <c r="C33" s="8"/>
      <c r="D33" s="9"/>
      <c r="E33" s="9"/>
      <c r="F33" s="14"/>
      <c r="G33" s="11"/>
    </row>
  </sheetData>
  <mergeCells count="75">
    <mergeCell ref="F8:F9"/>
    <mergeCell ref="A30:A31"/>
    <mergeCell ref="C30:C31"/>
    <mergeCell ref="D30:D31"/>
    <mergeCell ref="E20:E21"/>
    <mergeCell ref="A28:A29"/>
    <mergeCell ref="A26:B26"/>
    <mergeCell ref="C28:C29"/>
    <mergeCell ref="D28:D29"/>
    <mergeCell ref="F16:F17"/>
    <mergeCell ref="F18:F19"/>
    <mergeCell ref="F20:F21"/>
    <mergeCell ref="D24:D25"/>
    <mergeCell ref="E24:E25"/>
    <mergeCell ref="A33:B33"/>
    <mergeCell ref="A8:A9"/>
    <mergeCell ref="C8:C9"/>
    <mergeCell ref="D8:D9"/>
    <mergeCell ref="E8:E9"/>
    <mergeCell ref="A32:B32"/>
    <mergeCell ref="E28:E29"/>
    <mergeCell ref="E30:E31"/>
    <mergeCell ref="E16:E17"/>
    <mergeCell ref="A10:A11"/>
    <mergeCell ref="C10:C11"/>
    <mergeCell ref="D10:D11"/>
    <mergeCell ref="A16:A17"/>
    <mergeCell ref="C16:C17"/>
    <mergeCell ref="A24:A25"/>
    <mergeCell ref="C24:C25"/>
    <mergeCell ref="A1:G3"/>
    <mergeCell ref="A4:G4"/>
    <mergeCell ref="A5:A6"/>
    <mergeCell ref="B5:B6"/>
    <mergeCell ref="C5:C6"/>
    <mergeCell ref="G5:G6"/>
    <mergeCell ref="G10:G11"/>
    <mergeCell ref="G12:G13"/>
    <mergeCell ref="G14:G15"/>
    <mergeCell ref="E14:E15"/>
    <mergeCell ref="F14:F15"/>
    <mergeCell ref="E10:E11"/>
    <mergeCell ref="F10:F11"/>
    <mergeCell ref="G18:G19"/>
    <mergeCell ref="E18:E19"/>
    <mergeCell ref="E12:E13"/>
    <mergeCell ref="F12:F13"/>
    <mergeCell ref="A12:A13"/>
    <mergeCell ref="C12:C13"/>
    <mergeCell ref="D12:D13"/>
    <mergeCell ref="G16:G17"/>
    <mergeCell ref="G28:G29"/>
    <mergeCell ref="F30:F31"/>
    <mergeCell ref="G30:G31"/>
    <mergeCell ref="F28:F29"/>
    <mergeCell ref="G20:G21"/>
    <mergeCell ref="G22:G23"/>
    <mergeCell ref="F24:F25"/>
    <mergeCell ref="G24:G25"/>
    <mergeCell ref="G8:G9"/>
    <mergeCell ref="A22:A23"/>
    <mergeCell ref="C22:C23"/>
    <mergeCell ref="D22:D23"/>
    <mergeCell ref="E22:E23"/>
    <mergeCell ref="F22:F23"/>
    <mergeCell ref="A20:A21"/>
    <mergeCell ref="C20:C21"/>
    <mergeCell ref="D20:D21"/>
    <mergeCell ref="A14:A15"/>
    <mergeCell ref="C14:C15"/>
    <mergeCell ref="D14:D15"/>
    <mergeCell ref="D16:D17"/>
    <mergeCell ref="A18:A19"/>
    <mergeCell ref="C18:C19"/>
    <mergeCell ref="D18:D19"/>
  </mergeCells>
  <printOptions horizontalCentered="1"/>
  <pageMargins left="0.7" right="0.7" top="0.75" bottom="0.75" header="0.3" footer="0.3"/>
  <pageSetup paperSize="9" scale="5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Civil works.</vt:lpstr>
      <vt:lpstr>Solar Pump </vt:lpstr>
      <vt:lpstr>Distribution Points</vt:lpstr>
      <vt:lpstr>'Civil works.'!Print_Area</vt:lpstr>
      <vt:lpstr>'Distribution Points'!Print_Area</vt:lpstr>
      <vt:lpstr>'Civil works.'!Print_Titles</vt:lpstr>
      <vt:lpstr>'Distribution Points'!Print_Titles</vt:lpstr>
      <vt:lpstr>'Solar Pump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waleed</dc:creator>
  <cp:keywords/>
  <dc:description/>
  <cp:lastModifiedBy>Alaeldin Nagi Abdelmajeed Ahmad</cp:lastModifiedBy>
  <cp:revision/>
  <cp:lastPrinted>2022-11-20T08:13:32Z</cp:lastPrinted>
  <dcterms:created xsi:type="dcterms:W3CDTF">2018-09-17T16:04:03Z</dcterms:created>
  <dcterms:modified xsi:type="dcterms:W3CDTF">2022-12-28T14:11:48Z</dcterms:modified>
  <cp:category/>
  <cp:contentStatus/>
</cp:coreProperties>
</file>